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05" windowWidth="23595" windowHeight="9345" activeTab="7"/>
  </bookViews>
  <sheets>
    <sheet name="汇总表" sheetId="3" r:id="rId1"/>
    <sheet name="责任单位" sheetId="2" r:id="rId2"/>
    <sheet name="进度好" sheetId="8" r:id="rId3"/>
    <sheet name="提前开工建设" sheetId="11" r:id="rId4"/>
    <sheet name="达到时序进度" sheetId="7" r:id="rId5"/>
    <sheet name="未达到时序进度" sheetId="10" r:id="rId6"/>
    <sheet name="应开未开" sheetId="5" r:id="rId7"/>
    <sheet name="项目表" sheetId="1" r:id="rId8"/>
  </sheets>
  <definedNames>
    <definedName name="_xlnm._FilterDatabase" localSheetId="5" hidden="1">未达到时序进度!$A$1:$L$31</definedName>
    <definedName name="_xlnm._FilterDatabase" localSheetId="7" hidden="1">项目表!$B$1:$F$227</definedName>
    <definedName name="_xlnm.Print_Titles" localSheetId="4">达到时序进度!$4:$6</definedName>
    <definedName name="_xlnm.Print_Titles" localSheetId="2">进度好!$3:$5</definedName>
    <definedName name="_xlnm.Print_Titles" localSheetId="3">提前开工建设!$5:$6</definedName>
    <definedName name="_xlnm.Print_Titles" localSheetId="5">未达到时序进度!$3:$5</definedName>
    <definedName name="_xlnm.Print_Titles" localSheetId="7">项目表!$4:$5</definedName>
    <definedName name="_xlnm.Print_Titles" localSheetId="6">应开未开!$4:$6</definedName>
    <definedName name="_xlnm.Print_Titles" localSheetId="1">责任单位!$3:$5</definedName>
  </definedNames>
  <calcPr calcId="125725"/>
</workbook>
</file>

<file path=xl/calcChain.xml><?xml version="1.0" encoding="utf-8"?>
<calcChain xmlns="http://schemas.openxmlformats.org/spreadsheetml/2006/main">
  <c r="H7" i="5"/>
  <c r="I7"/>
  <c r="J7"/>
  <c r="D6" i="3"/>
  <c r="E6"/>
  <c r="F6"/>
  <c r="G6"/>
  <c r="H6"/>
  <c r="I6"/>
  <c r="J6"/>
  <c r="K6"/>
  <c r="J10" i="1"/>
  <c r="K10"/>
  <c r="L10"/>
  <c r="M10"/>
  <c r="N10"/>
  <c r="O10"/>
  <c r="I71"/>
  <c r="J75"/>
  <c r="K75"/>
  <c r="L75"/>
  <c r="M75"/>
  <c r="N75"/>
  <c r="O75"/>
  <c r="P75"/>
  <c r="J71"/>
  <c r="K71"/>
  <c r="L71"/>
  <c r="M71"/>
  <c r="N71"/>
  <c r="O71"/>
  <c r="P71"/>
  <c r="L63"/>
  <c r="M63"/>
  <c r="N63"/>
  <c r="J56"/>
  <c r="K56"/>
  <c r="L56"/>
  <c r="M56"/>
  <c r="N56"/>
  <c r="O56"/>
  <c r="J43"/>
  <c r="K43"/>
  <c r="L43"/>
  <c r="M43"/>
  <c r="N43"/>
  <c r="O43"/>
  <c r="P43"/>
  <c r="L12" i="8"/>
  <c r="L9" i="11"/>
  <c r="L10"/>
  <c r="L11"/>
  <c r="L12"/>
  <c r="L13"/>
  <c r="L8"/>
  <c r="I7"/>
  <c r="J7"/>
  <c r="H7"/>
  <c r="I7" i="7"/>
  <c r="J7"/>
  <c r="H7"/>
  <c r="I6" i="10"/>
  <c r="J6"/>
  <c r="H6"/>
  <c r="L7"/>
  <c r="L8"/>
  <c r="L9"/>
  <c r="L10"/>
  <c r="L13"/>
  <c r="L11"/>
  <c r="L12"/>
  <c r="L14"/>
  <c r="L15"/>
  <c r="L16"/>
  <c r="L17"/>
  <c r="L18"/>
  <c r="L19"/>
  <c r="L20"/>
  <c r="L21"/>
  <c r="L22"/>
  <c r="L23"/>
  <c r="L24"/>
  <c r="L26"/>
  <c r="L27"/>
  <c r="L28"/>
  <c r="L29"/>
  <c r="L25"/>
  <c r="L30"/>
  <c r="L31"/>
  <c r="L7" i="8"/>
  <c r="L8"/>
  <c r="L36"/>
  <c r="L9"/>
  <c r="I6"/>
  <c r="J6"/>
  <c r="H6"/>
  <c r="L10"/>
  <c r="L11"/>
  <c r="L22" i="7"/>
  <c r="L16"/>
  <c r="L8"/>
  <c r="L9"/>
  <c r="L10"/>
  <c r="L23"/>
  <c r="L24"/>
  <c r="L25"/>
  <c r="L26"/>
  <c r="L11"/>
  <c r="L12"/>
  <c r="L13"/>
  <c r="L14"/>
  <c r="L17"/>
  <c r="L18"/>
  <c r="L19"/>
  <c r="L20"/>
  <c r="L21"/>
  <c r="L15"/>
  <c r="L31" i="8"/>
  <c r="L32"/>
  <c r="L33"/>
  <c r="L34"/>
  <c r="L35"/>
  <c r="L37"/>
  <c r="L38"/>
  <c r="L39"/>
  <c r="L40"/>
  <c r="L41"/>
  <c r="L42"/>
  <c r="L25"/>
  <c r="L26"/>
  <c r="L27"/>
  <c r="L28"/>
  <c r="L29"/>
  <c r="L14"/>
  <c r="L15"/>
  <c r="L16"/>
  <c r="L17"/>
  <c r="L18"/>
  <c r="L19"/>
  <c r="L20"/>
  <c r="L13"/>
  <c r="L23"/>
  <c r="L24"/>
  <c r="L21"/>
  <c r="L22"/>
  <c r="L30"/>
  <c r="L6"/>
  <c r="L6" i="10"/>
  <c r="L7" i="3"/>
  <c r="L8"/>
  <c r="L9"/>
  <c r="L11"/>
  <c r="L12"/>
  <c r="L13"/>
  <c r="L14"/>
  <c r="L15"/>
  <c r="L16"/>
  <c r="L6"/>
  <c r="N12" i="1"/>
  <c r="O12"/>
  <c r="H7" i="2"/>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G6"/>
  <c r="H6" s="1"/>
  <c r="E6"/>
  <c r="D6"/>
  <c r="C6"/>
  <c r="B6"/>
  <c r="P63" i="1"/>
  <c r="P54"/>
  <c r="P222"/>
  <c r="P10"/>
  <c r="P148"/>
  <c r="C6" i="3"/>
  <c r="P207" i="1"/>
  <c r="P199"/>
  <c r="P189"/>
  <c r="P179"/>
  <c r="P109"/>
  <c r="P56"/>
  <c r="P40"/>
  <c r="P31"/>
  <c r="P19"/>
  <c r="P12"/>
  <c r="P24"/>
  <c r="P22"/>
  <c r="Q10"/>
  <c r="J12"/>
  <c r="K12"/>
  <c r="L12"/>
  <c r="M12"/>
  <c r="Q12"/>
  <c r="O222"/>
  <c r="N222"/>
  <c r="M222"/>
  <c r="L222"/>
  <c r="K222"/>
  <c r="J222"/>
  <c r="I222"/>
  <c r="L213"/>
  <c r="L212" s="1"/>
  <c r="O212"/>
  <c r="N212"/>
  <c r="M212"/>
  <c r="K212"/>
  <c r="J212"/>
  <c r="I212"/>
  <c r="L211"/>
  <c r="L210"/>
  <c r="L209"/>
  <c r="L208"/>
  <c r="O207"/>
  <c r="N207"/>
  <c r="M207"/>
  <c r="K207"/>
  <c r="J207"/>
  <c r="I207"/>
  <c r="O199"/>
  <c r="O198" s="1"/>
  <c r="N199"/>
  <c r="N198" s="1"/>
  <c r="M199"/>
  <c r="M198" s="1"/>
  <c r="L199"/>
  <c r="K199"/>
  <c r="K198" s="1"/>
  <c r="J199"/>
  <c r="I199"/>
  <c r="O189"/>
  <c r="N189"/>
  <c r="N178" s="1"/>
  <c r="M189"/>
  <c r="L189"/>
  <c r="L178" s="1"/>
  <c r="K189"/>
  <c r="J189"/>
  <c r="I189"/>
  <c r="O179"/>
  <c r="N179"/>
  <c r="M179"/>
  <c r="L179"/>
  <c r="K179"/>
  <c r="J179"/>
  <c r="I179"/>
  <c r="I178" s="1"/>
  <c r="O148"/>
  <c r="N148"/>
  <c r="M148"/>
  <c r="L148"/>
  <c r="K148"/>
  <c r="J148"/>
  <c r="I148"/>
  <c r="O109"/>
  <c r="N109"/>
  <c r="M109"/>
  <c r="L109"/>
  <c r="K109"/>
  <c r="J109"/>
  <c r="I109"/>
  <c r="I75"/>
  <c r="K64"/>
  <c r="K63" s="1"/>
  <c r="I56"/>
  <c r="O54"/>
  <c r="N54"/>
  <c r="J54"/>
  <c r="I54"/>
  <c r="I43"/>
  <c r="O40"/>
  <c r="N40"/>
  <c r="M40"/>
  <c r="M39" s="1"/>
  <c r="L40"/>
  <c r="L39" s="1"/>
  <c r="K40"/>
  <c r="J40"/>
  <c r="J39" s="1"/>
  <c r="I40"/>
  <c r="O31"/>
  <c r="N31"/>
  <c r="M31"/>
  <c r="L31"/>
  <c r="K31"/>
  <c r="J31"/>
  <c r="I31"/>
  <c r="O24"/>
  <c r="N24"/>
  <c r="M24"/>
  <c r="L24"/>
  <c r="K24"/>
  <c r="J24"/>
  <c r="I24"/>
  <c r="O22"/>
  <c r="M22"/>
  <c r="I22"/>
  <c r="O19"/>
  <c r="N19"/>
  <c r="N7" s="1"/>
  <c r="M19"/>
  <c r="M7" s="1"/>
  <c r="L19"/>
  <c r="K19"/>
  <c r="K7" s="1"/>
  <c r="J19"/>
  <c r="I19"/>
  <c r="I12"/>
  <c r="I10"/>
  <c r="P39"/>
  <c r="P178"/>
  <c r="L207"/>
  <c r="I198"/>
  <c r="M178"/>
  <c r="O39" l="1"/>
  <c r="I7"/>
  <c r="I39"/>
  <c r="K39"/>
  <c r="N6"/>
  <c r="J178"/>
  <c r="J198"/>
  <c r="P198"/>
  <c r="K178"/>
  <c r="O178"/>
  <c r="O6" s="1"/>
  <c r="L198"/>
  <c r="L7"/>
  <c r="J7"/>
  <c r="P7"/>
  <c r="M6"/>
  <c r="I6" l="1"/>
  <c r="P6"/>
  <c r="L6"/>
  <c r="K6"/>
  <c r="J6"/>
  <c r="Q6"/>
</calcChain>
</file>

<file path=xl/sharedStrings.xml><?xml version="1.0" encoding="utf-8"?>
<sst xmlns="http://schemas.openxmlformats.org/spreadsheetml/2006/main" count="2327" uniqueCount="934">
  <si>
    <t>附件2</t>
  </si>
  <si>
    <t xml:space="preserve">   单位：万元</t>
  </si>
  <si>
    <t>序号</t>
  </si>
  <si>
    <t>责任
单位</t>
  </si>
  <si>
    <t>项目名称</t>
  </si>
  <si>
    <t>项目
性质</t>
  </si>
  <si>
    <t>项目所
在地</t>
  </si>
  <si>
    <t>开工     日期</t>
  </si>
  <si>
    <t>主要建设内容及规模</t>
  </si>
  <si>
    <t>总投资</t>
  </si>
  <si>
    <t>资金来源</t>
  </si>
  <si>
    <t>截至2017年底累计完成投资</t>
  </si>
  <si>
    <t>2018年</t>
  </si>
  <si>
    <t>责任人</t>
  </si>
  <si>
    <t>主管     领导</t>
  </si>
  <si>
    <t>政府  投资</t>
  </si>
  <si>
    <t>金融
资本</t>
  </si>
  <si>
    <t>自筹</t>
  </si>
  <si>
    <t>社会
资本</t>
  </si>
  <si>
    <t>形象进度</t>
  </si>
  <si>
    <t xml:space="preserve">                                                                                                                                                                                                                                                                                                                                                                                                                                                                                                                                                                                                                             </t>
  </si>
  <si>
    <t>合　计(176个)</t>
  </si>
  <si>
    <t>一</t>
  </si>
  <si>
    <t>(一)</t>
  </si>
  <si>
    <t>铁路(个)</t>
  </si>
  <si>
    <t>(二)</t>
  </si>
  <si>
    <t>高速公路(1个)</t>
  </si>
  <si>
    <t xml:space="preserve"> </t>
  </si>
  <si>
    <t>交通局</t>
  </si>
  <si>
    <t>安罗高速公路一期工程项目</t>
  </si>
  <si>
    <t>新建</t>
  </si>
  <si>
    <t>东铺乡、竹竿镇、庙仙乡、莽张镇、周党镇、定远乡</t>
  </si>
  <si>
    <t>宋 涛</t>
  </si>
  <si>
    <t>王忠华</t>
  </si>
  <si>
    <t>(三)</t>
  </si>
  <si>
    <t>干线公路(3个)</t>
  </si>
  <si>
    <t>公路局</t>
  </si>
  <si>
    <t>高店、宝城街道、丽水街道、尤店、东铺</t>
  </si>
  <si>
    <t>一级公路，罗山境内全长约25.3KM，主要建设路基、路面、桥涵、交叉等</t>
  </si>
  <si>
    <t>李 同</t>
  </si>
  <si>
    <t>竹竿大桥至S337与G312交叉口</t>
  </si>
  <si>
    <t>道路全长13.776公里，原路大修改造，包括路基、路面、桥涵、交叉、安防等</t>
  </si>
  <si>
    <t>高店、楠杆、青山、朱堂</t>
  </si>
  <si>
    <t>一级公路，罗山境内全长约28.7KM，主要建设路基、路面、桥涵、交叉等</t>
  </si>
  <si>
    <t>(四)</t>
  </si>
  <si>
    <t>航运工程(个)</t>
  </si>
  <si>
    <t>(五)</t>
  </si>
  <si>
    <t>机场(个)</t>
  </si>
  <si>
    <t>(六)</t>
  </si>
  <si>
    <t>X008线庙仙至李岗岔路口，Y056线李岗岔路口至南李店建设项目</t>
  </si>
  <si>
    <t>改建</t>
  </si>
  <si>
    <t>庙仙乡</t>
  </si>
  <si>
    <t>X008线庙仙至李岗岔路口，2.628公里；Y056线李岗岔路口至南李店，7.374公里</t>
  </si>
  <si>
    <t>非贫困村通村公路项目</t>
  </si>
  <si>
    <t>各乡镇</t>
  </si>
  <si>
    <t>新改建道路126.43公里，修补道路71820平方米</t>
  </si>
  <si>
    <t>(七)</t>
  </si>
  <si>
    <t>客货运停车场建设项目</t>
  </si>
  <si>
    <t>龙山乡</t>
  </si>
  <si>
    <t>占地60亩，停车场站</t>
  </si>
  <si>
    <t>二</t>
  </si>
  <si>
    <t>产业集聚区</t>
  </si>
  <si>
    <t>产业集聚区里昂生物质发电项目</t>
  </si>
  <si>
    <t>2020.12</t>
  </si>
  <si>
    <t>李 明</t>
  </si>
  <si>
    <t>林祖炎</t>
  </si>
  <si>
    <t>农业局</t>
  </si>
  <si>
    <t>有关乡镇（办事处）</t>
  </si>
  <si>
    <t>在全县建设54个光伏电站，总装机容量16.055兆瓦</t>
  </si>
  <si>
    <t>徐继成</t>
  </si>
  <si>
    <t>杨 坤</t>
  </si>
  <si>
    <t>供电
公司</t>
  </si>
  <si>
    <t>罗山县110千伏灵山（何家冲）输变电工程</t>
  </si>
  <si>
    <t>续建</t>
  </si>
  <si>
    <t>灵山镇檀墩村</t>
  </si>
  <si>
    <t>主变最终3×50兆伏安(第三台为两卷变)，本期1×50兆伏安；110千伏最终4回出线，新建110千伏线路33.8km，35千伏最终6回出线，10千伏最终26回出线。110千伏配电装置采用户外AIS布置，35、10千伏配电装置采用户内开关柜布置</t>
  </si>
  <si>
    <t>左宏基</t>
  </si>
  <si>
    <t>灵山镇、彭新镇</t>
  </si>
  <si>
    <t>新建35千伏线2条，线路总长3.5千米</t>
  </si>
  <si>
    <t>县城及各乡镇</t>
  </si>
  <si>
    <t>城管
执法局</t>
  </si>
  <si>
    <t>罗山县乡镇管道
天然气项目</t>
  </si>
  <si>
    <t>楠杆、灵山等有关乡镇</t>
  </si>
  <si>
    <t>覆盖全县19个乡镇，建设5000平方米LNG气化站（配气站）1座，管道安装2954公里，进户安装2万户</t>
  </si>
  <si>
    <t>姜安昌</t>
  </si>
  <si>
    <t>叶德朝</t>
  </si>
  <si>
    <t>三</t>
  </si>
  <si>
    <t>水利局</t>
  </si>
  <si>
    <t>非贫困村水利基础设施建设工程</t>
  </si>
  <si>
    <t>9个乡镇</t>
  </si>
  <si>
    <t>新增通自来水5.5266万人</t>
  </si>
  <si>
    <t>胡庆启</t>
  </si>
  <si>
    <t>李焕伟</t>
  </si>
  <si>
    <t>竹竿河周党至闵湾段治理工程（周党政府门前大桥）</t>
  </si>
  <si>
    <t>周党至闵湾</t>
  </si>
  <si>
    <t>治理河道6公里</t>
  </si>
  <si>
    <t>有关乡镇</t>
  </si>
  <si>
    <t>治理水土流失面积11平方公里</t>
  </si>
  <si>
    <t>罗山县2018年农田水利项目县工程</t>
  </si>
  <si>
    <t>18个贫困村</t>
  </si>
  <si>
    <t>新修大塘、硬化渠道、机耕路等</t>
  </si>
  <si>
    <t>小潢河</t>
  </si>
  <si>
    <t>治理河道47公里，2018年计划治理15公里</t>
  </si>
  <si>
    <t>石山口水库管理局</t>
  </si>
  <si>
    <t>子路水闸除险加固工程项目</t>
  </si>
  <si>
    <t>子路水库</t>
  </si>
  <si>
    <t>雷 勇</t>
  </si>
  <si>
    <t>四</t>
  </si>
  <si>
    <t>信息与通讯技术</t>
  </si>
  <si>
    <t>五</t>
  </si>
  <si>
    <t>城镇基础设施建设项目(57个)</t>
  </si>
  <si>
    <t>丽水办事处</t>
  </si>
  <si>
    <t>新中医院周边绿地游园项目</t>
  </si>
  <si>
    <t>新中医院周边</t>
  </si>
  <si>
    <t>占地41亩，人行道、绿化、亮化、休闲设施等</t>
  </si>
  <si>
    <t>张成家</t>
  </si>
  <si>
    <t>住建局</t>
  </si>
  <si>
    <t>县城街头公园建设项目</t>
  </si>
  <si>
    <t>县城规划区内</t>
  </si>
  <si>
    <t>枫林绿洲街角，江淮北路带状公园，桃李春风公园建设等</t>
  </si>
  <si>
    <t>虎大勇</t>
  </si>
  <si>
    <t>道路畅通工程
(10个)</t>
  </si>
  <si>
    <t>民政北路拓宽改造     工程</t>
  </si>
  <si>
    <t>行政路至北外环</t>
  </si>
  <si>
    <t>长750米，宽36米道路拓宽改造及配套设施建设</t>
  </si>
  <si>
    <t>九武东路建设项目
(含南城排水)</t>
  </si>
  <si>
    <t>天元商贸城至江淮南路</t>
  </si>
  <si>
    <t>全长700米，包括南城排水工程</t>
  </si>
  <si>
    <t>正在施工图设计</t>
  </si>
  <si>
    <t>江淮路</t>
  </si>
  <si>
    <t>2018.10</t>
  </si>
  <si>
    <t>全长1100米，宽40米</t>
  </si>
  <si>
    <t>龙山大道东段改造    工程</t>
  </si>
  <si>
    <t>罗武路与罗息路交叉口</t>
  </si>
  <si>
    <t>全长1118米，包括车行道、人行道、污水管网、雨水管网等配套</t>
  </si>
  <si>
    <t>工业大道路面整修     工程</t>
  </si>
  <si>
    <t>整修工业大道2.7万平方米</t>
  </si>
  <si>
    <t>县城境内</t>
  </si>
  <si>
    <t>对三里桥、东大桥、河上湾桥、西关桥等13座桥梁进行改造</t>
  </si>
  <si>
    <t>九武西路中桥建设     项目</t>
  </si>
  <si>
    <t>南经一路至世序东路</t>
  </si>
  <si>
    <t>桥1-13米跨径，宽30米，两端引线60米</t>
  </si>
  <si>
    <t>北经三路建设项目</t>
  </si>
  <si>
    <t>龙池大道至北安路</t>
  </si>
  <si>
    <t>全长510米，宽20米</t>
  </si>
  <si>
    <t>世序东西路项目</t>
  </si>
  <si>
    <t>天湖大道至宝城西路段</t>
  </si>
  <si>
    <t>全长865米，宽20米(含桥梁2座、人行道、导虹渠200米)</t>
  </si>
  <si>
    <t>宝城办事处</t>
  </si>
  <si>
    <t>行政东路畅通工程
（江淮路-开武路）</t>
  </si>
  <si>
    <t>江淮路至开武路</t>
  </si>
  <si>
    <t>长400米，宽36米</t>
  </si>
  <si>
    <t>龚廷树</t>
  </si>
  <si>
    <t>供排水提升改造工程
(1个)</t>
  </si>
  <si>
    <t>灵山大道南段东，龙兴东路南，沪陕高速连接线北，南干渠西</t>
  </si>
  <si>
    <t>新建净水厂1座,改扩建城区配水管网33.4Km,扩建产业集聚区加压泵站1座,以及其他配套设施,建设规模:设计日供水为10.0万m³/d,先期建设为日供水量5.0万m³/d</t>
  </si>
  <si>
    <t>罗山县产业集聚区污水处理工程</t>
  </si>
  <si>
    <t>(八)</t>
  </si>
  <si>
    <t>棚户区改造项目    (7个)</t>
  </si>
  <si>
    <t>罗山县大邵洼区域棚户区改造建设工程</t>
  </si>
  <si>
    <t>仁和路北，世序西路东</t>
  </si>
  <si>
    <t>2020.9</t>
  </si>
  <si>
    <t>规划用地面积40722.2平方米，总建筑面积135025.4平方米，棚户区改造及配套设施等</t>
  </si>
  <si>
    <t>未动工</t>
  </si>
  <si>
    <t>罗山县天元南路区域棚户区改造项目</t>
  </si>
  <si>
    <t>天元南路区域</t>
  </si>
  <si>
    <t>罗山县老木材公司棚户区改造项目</t>
  </si>
  <si>
    <t>宝城西路南</t>
  </si>
  <si>
    <t>2019.12</t>
  </si>
  <si>
    <t>罗山鸿禧嘉园棚户区建设项目</t>
  </si>
  <si>
    <t>灵山大道以东宝城路以北</t>
  </si>
  <si>
    <t>罗山县大米厂区域棚户区建设项目</t>
  </si>
  <si>
    <t>宝城西路北灵山路以东</t>
  </si>
  <si>
    <t>2020.10</t>
  </si>
  <si>
    <t>原豫南造纸厂棚户区建设项目</t>
  </si>
  <si>
    <t>312国道以北，原造纸厂</t>
  </si>
  <si>
    <t>信阳监狱棚户区建设项目</t>
  </si>
  <si>
    <t>五一农场</t>
  </si>
  <si>
    <t>计划货币安置98户，新建住房98套，面积11760平方米</t>
  </si>
  <si>
    <t>(九)</t>
  </si>
  <si>
    <t>小潢河治理4.36公里，岸坡整治长度8.72公里，新建堤防4.25公里，新建防浪墙2.45公里，新建节制闸2座，新建滨河南路3.067公里及景观绿化</t>
  </si>
  <si>
    <t>杜堰河</t>
  </si>
  <si>
    <t>杜堰河治理3.75公里，岸坡整治长度5.3公里，新建节制闸1座及景观绿化</t>
  </si>
  <si>
    <t>北干渠</t>
  </si>
  <si>
    <t>北干渠治理5.1公里，岸坡整治长度10.2公里，新建节制闸2座，渡槽改倒虹吸1座及景观绿化工程</t>
  </si>
  <si>
    <t>(十)</t>
  </si>
  <si>
    <t>其他（33个)</t>
  </si>
  <si>
    <t>气象局</t>
  </si>
  <si>
    <t>续
建</t>
  </si>
  <si>
    <t>业务楼，小型观测场及各乡镇监测设备</t>
  </si>
  <si>
    <t>完成土地平整</t>
  </si>
  <si>
    <t>杨 翼</t>
  </si>
  <si>
    <t>县城管线改造项目</t>
  </si>
  <si>
    <t>县城区</t>
  </si>
  <si>
    <t>采取BOT模式，建设城区道路地下弱电管网，涉及宝城路、天元路、行政路、龙山大道、江淮路、迎宾路、人民路、淮南路、民政北路等九个段落</t>
  </si>
  <si>
    <t>县城主次干道提质改造工程</t>
  </si>
  <si>
    <t xml:space="preserve">县城区主次干道断裂、塌陷、破损、隆起的路面整修，包括天元北路、水云巷—北外环路段、龙山大道、宝城路、行政路、天元路、江淮路及新区人行道整治等 </t>
  </si>
  <si>
    <t>县城亮化工程</t>
  </si>
  <si>
    <t>对县城区广场、行政区域、桥梁、河流等进行亮化</t>
  </si>
  <si>
    <t>背街小巷整治工程</t>
  </si>
  <si>
    <t>对全县103个背街小巷摸排整治</t>
  </si>
  <si>
    <t>县城环境卫生改造提升工程</t>
  </si>
  <si>
    <t>12座老式中转站改为压缩站；22座垃圾中转站达标改造；背街巷道、城中村、内河道垃圾清理整治以及新建垃圾中转站6座、购置设备等</t>
  </si>
  <si>
    <t>公厕改造工程</t>
  </si>
  <si>
    <t>按照创卫要求，升级改造户厕、旱厕1189座，公厕32座</t>
  </si>
  <si>
    <t>发改委</t>
  </si>
  <si>
    <t>产业集聚区内信阳-固始天然气管道改线3.4千米，新建管线4.5千米</t>
  </si>
  <si>
    <t>周明海</t>
  </si>
  <si>
    <t>胡向阳</t>
  </si>
  <si>
    <t>罗山县2018年易地       扶贫搬迁项目</t>
  </si>
  <si>
    <t>东铺、潘新、铁铺等6
乡镇</t>
  </si>
  <si>
    <t>计划搬迁建档立卡贫困人口217户,801人，计划建设住房217套，建筑面积2.0025万平方米</t>
  </si>
  <si>
    <t>灵山镇</t>
  </si>
  <si>
    <t>罗山县灵山镇大中型水库移民避险解困试点工作项目</t>
  </si>
  <si>
    <t>引导袁冲村、彭庄村居住在生活条件恶劣地方的困难移民有序搬迁到社区居住，安置600户，2857人</t>
  </si>
  <si>
    <t>林华杰</t>
  </si>
  <si>
    <t>王府井大街项目</t>
  </si>
  <si>
    <t>灵山大道东</t>
  </si>
  <si>
    <t>建筑面积4000平方米</t>
  </si>
  <si>
    <t>金诚清华园项目</t>
  </si>
  <si>
    <t>龙池大道西段北侧</t>
  </si>
  <si>
    <t>占地面积34亩</t>
  </si>
  <si>
    <t>汽车4S店项目</t>
  </si>
  <si>
    <t>西环线东侧</t>
  </si>
  <si>
    <t>占地面积20亩</t>
  </si>
  <si>
    <t>农村危房改造工程</t>
  </si>
  <si>
    <t>改造1500户</t>
  </si>
  <si>
    <t>灵美花园项目</t>
  </si>
  <si>
    <t>灵山大道南段</t>
  </si>
  <si>
    <t>总占地面积63亩 总建筑面积92737平方米</t>
  </si>
  <si>
    <t>宝城叁号公馆项目</t>
  </si>
  <si>
    <t>龙山大道南，灵山南路西</t>
  </si>
  <si>
    <t>总占地面积74亩，建筑面积1334.21平方米</t>
  </si>
  <si>
    <t>拉围墙清表</t>
  </si>
  <si>
    <t>世纪花园商超建设项目</t>
  </si>
  <si>
    <t>龙山大道北，灵山大道西</t>
  </si>
  <si>
    <t>总占地70.50亩，总建筑面积29035平方米</t>
  </si>
  <si>
    <t>未开工</t>
  </si>
  <si>
    <t>江淮路西，滨河南路南</t>
  </si>
  <si>
    <t>10万平方米房地产开发及基础设施配套</t>
  </si>
  <si>
    <t>停工</t>
  </si>
  <si>
    <t>西河墩区域(香江花园)项目</t>
  </si>
  <si>
    <t>滨河南路南侧</t>
  </si>
  <si>
    <t>50.3万平方米房地产开发及基础设施配套</t>
  </si>
  <si>
    <t>丽晶世家建设项目</t>
  </si>
  <si>
    <t>民政中路西侧</t>
  </si>
  <si>
    <t>长382米道路建设和5万平方米房地产开发</t>
  </si>
  <si>
    <t>金城聚福缘项目</t>
  </si>
  <si>
    <t>滨河北路北侧广场西</t>
  </si>
  <si>
    <t>3万平方米房地产开发及配套设施建设</t>
  </si>
  <si>
    <t>平安家园(玫瑰园)项目</t>
  </si>
  <si>
    <t>龙山大道南，后楼村级公路西</t>
  </si>
  <si>
    <t>3.5万平方米房地产开发及配套设施建设</t>
  </si>
  <si>
    <t>在建第三层</t>
  </si>
  <si>
    <t>金和时代项目</t>
  </si>
  <si>
    <t>龙山大道南,世序西路及东西两侧</t>
  </si>
  <si>
    <t>3万平方米房地产开发及配套建设</t>
  </si>
  <si>
    <t>华鼎蓝天家苑项目</t>
  </si>
  <si>
    <t>天元南路西侧</t>
  </si>
  <si>
    <t>2.8万平方米房地产开发及配套建设</t>
  </si>
  <si>
    <t>上马园安置区</t>
  </si>
  <si>
    <t>上马园区域</t>
  </si>
  <si>
    <t>十里塘安置区</t>
  </si>
  <si>
    <t>十里塘区域</t>
  </si>
  <si>
    <t>岳冲社区安置区</t>
  </si>
  <si>
    <t>岳冲区域</t>
  </si>
  <si>
    <t>桑园安置区</t>
  </si>
  <si>
    <t>桑园区域</t>
  </si>
  <si>
    <t>人防办</t>
  </si>
  <si>
    <t>罗山县中医院迁建人防工程</t>
  </si>
  <si>
    <t>新中医院院址</t>
  </si>
  <si>
    <t>人防工程11000平方米</t>
  </si>
  <si>
    <t>杨宏恩</t>
  </si>
  <si>
    <t>周 瑜</t>
  </si>
  <si>
    <t>罗山县人民医院综合楼人防工程</t>
  </si>
  <si>
    <t>现人民医院院址</t>
  </si>
  <si>
    <t>人防工程5100平方米</t>
  </si>
  <si>
    <t>灵美花园人防工程</t>
  </si>
  <si>
    <t>人防工程面积6000平方米</t>
  </si>
  <si>
    <t>蓝天家苑人防工程</t>
  </si>
  <si>
    <t>新区</t>
  </si>
  <si>
    <t>人防工程面积4000平方米</t>
  </si>
  <si>
    <t>玫瑰园人防工程</t>
  </si>
  <si>
    <t>龙山大道南后楼村</t>
  </si>
  <si>
    <t>人防工程面积3000平方米</t>
  </si>
  <si>
    <t>六</t>
  </si>
  <si>
    <t>现代农业项目
(38个)</t>
  </si>
  <si>
    <t>林业局</t>
  </si>
  <si>
    <t>林业生态省建设提升工程</t>
  </si>
  <si>
    <t>全县18个乡镇</t>
  </si>
  <si>
    <t>营造林7.9万亩，其中中央财政补贴造林0.9万亩，省级工程营造林0.5万亩，市县工程6.5万亩</t>
  </si>
  <si>
    <t>李太友</t>
  </si>
  <si>
    <t>欧洲投资银行贷款河南珍稀优质用材林可持续经营项目</t>
  </si>
  <si>
    <t>全县8个乡镇</t>
  </si>
  <si>
    <t>营造林0.645万亩，主要为用材林和经济林</t>
  </si>
  <si>
    <t>国土局</t>
  </si>
  <si>
    <t>罗山县山店乡等（两）个乡镇土地整治项目</t>
  </si>
  <si>
    <t>山店乡、莽乡镇</t>
  </si>
  <si>
    <t>土地翻耕249.36公顷、整修坑塘807座、渠道51.563千米、涵92座、农桥48座、水泥路36.812千米、碎石路78.471千米</t>
  </si>
  <si>
    <t>李世国</t>
  </si>
  <si>
    <t>王彦平</t>
  </si>
  <si>
    <t>罗山县彭新镇等（两）个乡镇土地整治项目</t>
  </si>
  <si>
    <t>彭新镇、潘新镇</t>
  </si>
  <si>
    <t>土地平整233.59公顷、整修坑塘656座、渠道25.044千米、涵226座、桥涵76座、水泥路101.442千米、碎石路13.087千米</t>
  </si>
  <si>
    <t>罗山县2017年统筹整合使用财政涉农资金粮食增产田间工程项目</t>
  </si>
  <si>
    <t>建设规模1.7095万亩；衬砌渠道25.241千米,整修大塘73座,农门45座，桥涵13座，提灌站6座，机耕路18.381千米、电力工程等</t>
  </si>
  <si>
    <t>罗山县新增千亿斤粮食2018年田间工程项目</t>
  </si>
  <si>
    <t>灵山镇、青山镇</t>
  </si>
  <si>
    <t>整修大塘、衬砌渠道、新修机耕路、修建提灌站、生产桥、路涵、斗农门等</t>
  </si>
  <si>
    <t>农机局</t>
  </si>
  <si>
    <t>机械购置904台</t>
  </si>
  <si>
    <t>余耀龙</t>
  </si>
  <si>
    <t>罗山现代农业产业园项目</t>
  </si>
  <si>
    <t>尤店乡</t>
  </si>
  <si>
    <t>规划建设规模10万亩。围绕粮食、蔬菜、果林花木、农产品加工四大产业，发展生态农业。</t>
  </si>
  <si>
    <t>罗山德江农业发展有限公司生态农业观光项目</t>
  </si>
  <si>
    <t>莽张镇</t>
  </si>
  <si>
    <t>流转土地4000亩，引进美国大樱桃、新西兰猕猴桃、优质葡萄等，发展生态观光农业，建设休闲游乐场</t>
  </si>
  <si>
    <t>周党镇</t>
  </si>
  <si>
    <t>茶园有机肥替代化肥，提升茶园有机质，提高茶叶品质，减少农业面源污染</t>
  </si>
  <si>
    <t>农开扶贫办</t>
  </si>
  <si>
    <t>农田水利基础建设项目</t>
  </si>
  <si>
    <t>定远乡、周党镇</t>
    <phoneticPr fontId="12" type="noConversion"/>
  </si>
  <si>
    <t>新建水利设施和农田基础设施</t>
  </si>
  <si>
    <t>张 骞</t>
  </si>
  <si>
    <t>江燕如</t>
  </si>
  <si>
    <t>青山镇</t>
  </si>
  <si>
    <t>罗山县信阳亚森农业观光园项目</t>
  </si>
  <si>
    <t>青山镇孙岗村</t>
  </si>
  <si>
    <t>桂俊峰</t>
  </si>
  <si>
    <t>河南省炳良水产养殖综合开发项目</t>
  </si>
  <si>
    <t>青山镇青山村</t>
  </si>
  <si>
    <t>新开发高标准茶园3500亩，新建高标准茶叶加工场地及茶艺表演室</t>
  </si>
  <si>
    <t>青山镇双桥村</t>
  </si>
  <si>
    <t>新开发旅游景点3处，登山步道300米，旅游公路4公里</t>
  </si>
  <si>
    <t>大别山博纳生态农业示范园项目</t>
  </si>
  <si>
    <t>扩建</t>
  </si>
  <si>
    <t>青山镇岳山村</t>
  </si>
  <si>
    <t>迎宾景区、现代农业示范园区、酒店景区、观景品茗区、休闲娱乐园区等</t>
  </si>
  <si>
    <t>灵山镇袁冲村、彭庄村</t>
  </si>
  <si>
    <t>种植观光树1200亩</t>
  </si>
  <si>
    <t>罗山县灵丰园生态采摘基地项目</t>
  </si>
  <si>
    <t>灵山镇高寨村、董桥村</t>
  </si>
  <si>
    <t>种植果木1500亩</t>
  </si>
  <si>
    <t>罗山县森旺油茶基地建设项目</t>
  </si>
  <si>
    <t>灵山镇大马村、涩港村</t>
  </si>
  <si>
    <t>油茶良种及珍稀树种喜树种苗繁育基地、建育苗大棚6000平方米，土地整理60亩及配套设施</t>
  </si>
  <si>
    <t>罗山县亿峰茶产业发展项目</t>
  </si>
  <si>
    <t>发展茶园3000亩</t>
  </si>
  <si>
    <t>罗山县灵鼎峰茶产业发展项目</t>
  </si>
  <si>
    <t>灵山镇董桥村</t>
  </si>
  <si>
    <t>发展茶园2500亩</t>
  </si>
  <si>
    <t>子路镇</t>
  </si>
  <si>
    <t>河南豫申农业科技开发公司稻虾养殖基地建设项目</t>
  </si>
  <si>
    <t>2万亩虾稻养殖</t>
  </si>
  <si>
    <t>完成土地流转及田埂挖沟</t>
  </si>
  <si>
    <t>吴 凯</t>
  </si>
  <si>
    <t>信阳兴隆粮油购销储备有限公司粮食储备库建设项目</t>
  </si>
  <si>
    <t>4800平方米</t>
  </si>
  <si>
    <t>子路优质粮食基地建设项目</t>
  </si>
  <si>
    <t>3500亩灿改粳，2000亩优质油菜，1500亩弱筋小麦，500亩稻虾养殖</t>
  </si>
  <si>
    <t>完成3500亩籼改粳及500亩稻虾养殖</t>
  </si>
  <si>
    <t>子路镇特色水产养殖基地建设项目</t>
  </si>
  <si>
    <t>乳化车间420平方米，电灌站1座，生产路3000米，大塘改造20口</t>
  </si>
  <si>
    <t>完成1500米生产路建设及20口大塘改造</t>
  </si>
  <si>
    <t>石山湖生态农业观光园建设项目</t>
  </si>
  <si>
    <t>仓储600平方米，特色水果基地3800亩</t>
  </si>
  <si>
    <t>完成3800亩特色水果基地建设</t>
  </si>
  <si>
    <t>罗山县灵山茶叶茶油生产线建设项目</t>
  </si>
  <si>
    <t>年加工5000吨茶油生产线</t>
  </si>
  <si>
    <t>付大兵</t>
  </si>
  <si>
    <t>罗山县灵山茶叶万亩茶园观光项目</t>
  </si>
  <si>
    <t>发展万亩茶园旅游观光，打造集生产、旅游于一体的茶叶绿色休闲文化</t>
  </si>
  <si>
    <t>尤店乡李店社区</t>
  </si>
  <si>
    <t>发展香菇食用菌种植</t>
  </si>
  <si>
    <t>李 益</t>
  </si>
  <si>
    <t>杨  坤</t>
  </si>
  <si>
    <t>弘瑞家庭农场项目</t>
  </si>
  <si>
    <t>尤店乡双楼村</t>
  </si>
  <si>
    <t>发展休闲农业观光项目</t>
  </si>
  <si>
    <t>山店乡</t>
  </si>
  <si>
    <t>河南省云禾山水旅游投资开发有限公司云禾山水多彩田园综合体项目</t>
  </si>
  <si>
    <t>山店乡平天村</t>
  </si>
  <si>
    <t>新建水泥路3.5公里，河道治理2000米，新建2000米停车场1处，游客服务中心800平方米，新建旅游公厕1座，生态木屋20座400平方米，生态餐厅1500平方米，温泉勘探井1处，养老康乐中心3000平方米，草坪广场5000平方米，农事体验、科普教育、户外拓展露营基地建设，垃圾处理箱20个，垃圾清运车1辆，观光游览车10辆，景区绿化、亮化工程</t>
  </si>
  <si>
    <t>韩 勇</t>
  </si>
  <si>
    <t>莽张镇凉亭村、方棚村、闵水村、莽张村</t>
  </si>
  <si>
    <t>流转土地1700亩，种植万寿果、野菊花、中药材、育苗、建厂深加工</t>
  </si>
  <si>
    <t>余 刚</t>
  </si>
  <si>
    <t>莽张镇林下种养殖专业合作社现代农业生态园项目</t>
  </si>
  <si>
    <t>莽张镇甘岗村、吴岗村、朱洼村</t>
  </si>
  <si>
    <t>流转土地1200亩，种植艾蒿、优质水稻、玉米、养鱼、四季水果苗木种植项目</t>
  </si>
  <si>
    <t>朱堂乡</t>
  </si>
  <si>
    <t>涂 鹏</t>
  </si>
  <si>
    <t>朱堂乡刘楼村</t>
  </si>
  <si>
    <t>新建标准化养殖塘300亩，生态观光园区1000亩</t>
  </si>
  <si>
    <t>罗山县老寨山茶业有限公司现代茶产业生态示范园建设项目</t>
  </si>
  <si>
    <t>朱堂乡天桥村</t>
  </si>
  <si>
    <t>新开发高标准茶园1500亩，新建高标准茶叶加工场及茶艺表演室，发展果木园林200亩等</t>
  </si>
  <si>
    <t>朱堂乡保安村</t>
  </si>
  <si>
    <t>发展现代采摘园300亩，建设标准化观光大棚，扩大果木种植面积</t>
  </si>
  <si>
    <t xml:space="preserve">信阳中隆农林开发有限公司生态健康运动示范基地建设项目 </t>
  </si>
  <si>
    <t>朱堂乡白马村</t>
  </si>
  <si>
    <t>七</t>
  </si>
  <si>
    <t>工业发展项目
(29个)</t>
  </si>
  <si>
    <t>租赁标准厂房8500平方米，年产7000万只点光源、3.8万只控制器、380万米线条灯</t>
  </si>
  <si>
    <t>部分设备正安装</t>
  </si>
  <si>
    <t>纵横电子年产4亿片LED模组、广告光源项目（二期）</t>
  </si>
  <si>
    <t>2018.3</t>
  </si>
  <si>
    <t>2018.12</t>
  </si>
  <si>
    <t>租赁标准厂房8500平方米，年产4亿片LED模组、广告光源</t>
  </si>
  <si>
    <t>设备已安装</t>
  </si>
  <si>
    <t>宝通光电年产100万千米汽车电子、轨道交通、航空航天专用高低压屏蔽、非屏蔽电线电缆项目（二期）</t>
  </si>
  <si>
    <t>租赁厂房5000平方米，年产100万千米汽车电子、轨道交通、航空航天专用高低压屏蔽、非屏蔽电线
电缆</t>
  </si>
  <si>
    <t>设备已进厂</t>
  </si>
  <si>
    <t>豫南王鞋业技改项目（二期）</t>
  </si>
  <si>
    <t>2018.2</t>
  </si>
  <si>
    <t>改扩建厂房仓储5000平方米，年产150万双高档旅游休闲鞋</t>
  </si>
  <si>
    <t>主体已至三层</t>
  </si>
  <si>
    <t>2018.1</t>
  </si>
  <si>
    <t>年产50万平方米单面电子线路板、20万平方米双面多层电子线路板和工业智能系统的研发和生产</t>
  </si>
  <si>
    <t>部分设备已安装</t>
  </si>
  <si>
    <t>同裕电子技改项目</t>
  </si>
  <si>
    <t>年产5000万件电子散热器项目</t>
  </si>
  <si>
    <t>信阳全亿热传科技有限公司年产6000万套散热器及散热模组项目</t>
  </si>
  <si>
    <t>年产6000万件电子散热器
（太阳花）</t>
  </si>
  <si>
    <t>正在装修车间</t>
  </si>
  <si>
    <t>民生药业集团健康产业园项目</t>
  </si>
  <si>
    <t>2018.6</t>
  </si>
  <si>
    <t>建设中药材种植基地2万亩，加工生产中药饮片；建设仓储物流药品配送；健康智慧医疗。</t>
  </si>
  <si>
    <t>正在场地平整</t>
  </si>
  <si>
    <t>河南沥新道路预防普防混合料项目</t>
  </si>
  <si>
    <t>部分设备已进厂</t>
  </si>
  <si>
    <t>占地30亩，总建筑面积9000平方米，项目技改和扩建后，年产13000吨低分子聚丙烯酰胺</t>
  </si>
  <si>
    <t>双福粮业年加工10万吨小麦面粉、6000吨精品挂面及1万吨热干面和鲜湿面条生产线项目
（二期）</t>
  </si>
  <si>
    <t>2018.5</t>
  </si>
  <si>
    <t>建筑面积25000平方米，主要建设内容为面粉车间、挂面车间、热干面和鲜湿面条车间、办公楼及储存、中转仓库，可储存粮食9万吨</t>
  </si>
  <si>
    <t>正在组织供地</t>
  </si>
  <si>
    <t>茗辉塑胶电子智能穿戴项目</t>
  </si>
  <si>
    <t>2019.5</t>
  </si>
  <si>
    <t>占地30亩，总建筑面积3200平方米，生产智能穿戴产品（血压、心率测量）1000万件</t>
  </si>
  <si>
    <t>正在申报建设手续</t>
  </si>
  <si>
    <t>余福记农副产品深加工项目</t>
  </si>
  <si>
    <t>2018.7</t>
  </si>
  <si>
    <t>2019.10</t>
  </si>
  <si>
    <t>年生产1万吨农副产品，建设冷藏物流仓储</t>
  </si>
  <si>
    <t>项目占地30亩，建设5栋标准厂房20000平方米、办公住宿等公辅设施1200平方米</t>
  </si>
  <si>
    <t>项目占地172亩，建设标准厂房90000平方米，办公楼、仓库及附属房6500平方米；采用国内先进技术，自动化生产，年产10万纱锭特种纤维高档精梳纱。</t>
  </si>
  <si>
    <t>主体厂房封顶</t>
  </si>
  <si>
    <t>粤特陶瓷年产500万平方米彩色釉面砖技改项目</t>
  </si>
  <si>
    <t>技改</t>
  </si>
  <si>
    <t>占地40亩，建设25000平方米生产标准厂房及1700平方米公辅设施；项目建成后，可年产500万平方米彩色釉面砖</t>
  </si>
  <si>
    <t>正在设备安装</t>
  </si>
  <si>
    <t>绿油油生物科技油茶项目</t>
  </si>
  <si>
    <t>项目占地230亩，一期投资3.5亿元建设1万亩油茶种植示范基地，并在产业集聚区征地230亩建设科研、仓储、培训、办公以及日处理100吨油茶压榨浸出油脂基地、副产品综合利用出口基地；二期投资2亿元，采取“公司+基地+农户”的形式实施油茶产业化发展，计划三年内发展油茶种植面积50万亩，带动农户近万户。项目全部达产后，年产值预计达到18亿元，利税1.5亿元，形成中原最大的油茶产业基地，打造罗山“油茶之都”品牌。</t>
  </si>
  <si>
    <t>正在组织种植油茶</t>
  </si>
  <si>
    <t>工信委</t>
  </si>
  <si>
    <t>楠杆镇</t>
  </si>
  <si>
    <t>2017.1</t>
  </si>
  <si>
    <t>占地80亩，建设生产厂房3.5万平方米，地面硬化1万平方米，绿化美化0.828万平方米。购置成套设备56台（套）</t>
  </si>
  <si>
    <t>方金平</t>
  </si>
  <si>
    <t>信阳东骏节能建材科技公司年产100万吨干混砂浆项目</t>
  </si>
  <si>
    <t>项目占地98.8亩，建筑面积4.2万平方米，购买各种运输车10台，脉冲除尘设备若干，新建两条生产线，年产100万吨干混砂浆能力</t>
  </si>
  <si>
    <t>罗山县申林茶叶开发有限公司年产500吨山油茶生产线项目</t>
  </si>
  <si>
    <t>潘新镇</t>
  </si>
  <si>
    <t>石材
园区</t>
  </si>
  <si>
    <t>石材园区</t>
  </si>
  <si>
    <t>年加工花岗岩板材200万平方米</t>
  </si>
  <si>
    <t>完成厂地平整，正在建设围墙</t>
  </si>
  <si>
    <t>杨 松</t>
  </si>
  <si>
    <t>罗山豫祥矿业有限
公司循环经济项目（二期）</t>
  </si>
  <si>
    <t>废石综合利用与矿山环境治理</t>
  </si>
  <si>
    <t>完成厂地整理，正在安装设备，建设厂房</t>
  </si>
  <si>
    <t>云银石业厂房及板材加工建设项目</t>
  </si>
  <si>
    <t>正在场地平整，完成砌挡土墙、护坡建设</t>
  </si>
  <si>
    <t>冠中石业年产200万平方米板材项目</t>
  </si>
  <si>
    <t>年生产板材200万平方米</t>
  </si>
  <si>
    <t>正在进行矿山建设，设备安装、安全设施施工</t>
  </si>
  <si>
    <t>厂房设施、引进设备，年加工花岗岩板材200万平方米</t>
  </si>
  <si>
    <t>正在完善厂房设施</t>
  </si>
  <si>
    <t>罗山县伯利恒第一分公司年加工1万立方米石材项目</t>
  </si>
  <si>
    <t>建设新型建材生产线和石材板材加工线，年加工10000立方米石材</t>
  </si>
  <si>
    <t>完成厂房整理、正在引进设备</t>
  </si>
  <si>
    <t>新建厂房及石子生产加工线</t>
  </si>
  <si>
    <t>定远乡</t>
  </si>
  <si>
    <t>定远乡春秋村</t>
  </si>
  <si>
    <t>冷库厂房完工，设备已采购</t>
  </si>
  <si>
    <t>方绳武</t>
  </si>
  <si>
    <t>定远宏峰矿业矿石加工生产项目</t>
  </si>
  <si>
    <t>定远乡常胜村</t>
  </si>
  <si>
    <t>设备已采购，生产线正在安装调试</t>
  </si>
  <si>
    <t>八</t>
  </si>
  <si>
    <t>服务业发展项目
(16个)</t>
  </si>
  <si>
    <t>商贸物流(9个)</t>
  </si>
  <si>
    <t>谷泉物流中心项目</t>
  </si>
  <si>
    <t>罗尤路东侧、北环路北侧</t>
  </si>
  <si>
    <t>占地110亩，建筑面积3.8万平方米，其中仓储物流中心及附属设施3.5万平方米</t>
  </si>
  <si>
    <t>市场发展中心</t>
  </si>
  <si>
    <t>县城农贸市场升级改造及世序西路农贸市场建设项目</t>
  </si>
  <si>
    <t>老城区淮南、南城、赵园、龙池、金鼎化工等5个农贸市场升级改造；新建新区世序西路农贸市场</t>
  </si>
  <si>
    <t>住建局正在做规划，正在征地，土地报批手续已上报省政府</t>
  </si>
  <si>
    <t xml:space="preserve">李永强 </t>
  </si>
  <si>
    <t>罗山县宝城综合大市场项目</t>
  </si>
  <si>
    <t>罗山县龙山大道东段江淮南路西侧</t>
  </si>
  <si>
    <t>总占地19.6亩，总建筑面积7.7万平方米</t>
  </si>
  <si>
    <t>正在招商引资</t>
  </si>
  <si>
    <t>李永强</t>
  </si>
  <si>
    <t>江淮南路东西两侧</t>
  </si>
  <si>
    <t>2021.12</t>
  </si>
  <si>
    <t>总占地496.02亩，拟建市场交易中心、电子商务中心、生活服务中心及公共管理设施、停车场、写字楼酒店等</t>
  </si>
  <si>
    <t>天山粮贸项目
（工业大道区）</t>
  </si>
  <si>
    <t>2016.1</t>
  </si>
  <si>
    <t>主体封顶</t>
  </si>
  <si>
    <t>天山仓储物流项目
 (南环路区）</t>
  </si>
  <si>
    <t>2017.3</t>
  </si>
  <si>
    <t>灵山茶业公司电子商务中心项目</t>
  </si>
  <si>
    <t>建设茶叶分拣包装车间，标准化原材料仓库，茶叶低温储存冷库及电子商务中心等设施</t>
  </si>
  <si>
    <t>粮食局</t>
  </si>
  <si>
    <t>粮安工程智能化升级改造项目</t>
  </si>
  <si>
    <t>信息化基础设施建设和仓储智能化综合平台建设</t>
  </si>
  <si>
    <t>吴祖训</t>
  </si>
  <si>
    <t>鲁再宏</t>
  </si>
  <si>
    <t>河南省粮食产后服务中心建设项目</t>
  </si>
  <si>
    <t>楠杆、东铺、庙仙、高店、青山、子路、尤店、丽水、宝城等</t>
  </si>
  <si>
    <t>原址改造、烘干清理设备及检化验</t>
  </si>
  <si>
    <t>旅游(7个)</t>
  </si>
  <si>
    <t>特色商业区</t>
  </si>
  <si>
    <t>特色商业区滨河南岸</t>
  </si>
  <si>
    <t>张 琦</t>
  </si>
  <si>
    <t>彭新镇</t>
  </si>
  <si>
    <t>罗山县隐湾美丽乡村泛旅游开发项目</t>
  </si>
  <si>
    <t>道路新改建28000米，河道整治10000米，景观整治10000米及老房修建628套，新建豫南民居48070平方米</t>
  </si>
  <si>
    <t>孙耀湘</t>
  </si>
  <si>
    <t>旅游发展服务中心</t>
  </si>
  <si>
    <t>灵山风景区</t>
  </si>
  <si>
    <t>灵山风景区游客服务中心占地14亩，建筑面积4000㎡（约6亩，二层）、停车场占地面积12000㎡（约20亩）以及附属设施建设等</t>
  </si>
  <si>
    <t>徐大钧</t>
  </si>
  <si>
    <t>沿河道路20公里，登山步道15公里，新建休闲观光区、茶园观光区、养老疗养区、特色景观区、农家乐食宿区、现代农业采摘区等现代生态旅游观光区</t>
  </si>
  <si>
    <t>天桥村地质灾害综合治理项目</t>
  </si>
  <si>
    <t>地质灾害综合防治工程</t>
  </si>
  <si>
    <t>铁铺镇</t>
  </si>
  <si>
    <t>北安生态旅游园区建设项目</t>
  </si>
  <si>
    <t>铁铺镇北安村</t>
  </si>
  <si>
    <t>新建一条长23公里驴友登山旅游线路及户外野营地，发展民宿、观光农业、农家乐等</t>
  </si>
  <si>
    <t>方兆平</t>
  </si>
  <si>
    <t>信阳市官庄生态农业有限责任公司农业生态园建设项目</t>
  </si>
  <si>
    <t>流转土地500亩，道路硬化10公里，机井5眼，新建香菇大棚300个，购买冷藏车一台，流水线自动装棒机1套，建冷库2个，建恒温发菌室2个</t>
  </si>
  <si>
    <t>徐绍玮</t>
  </si>
  <si>
    <t>金融</t>
  </si>
  <si>
    <t>九</t>
  </si>
  <si>
    <t>教育(7个)</t>
  </si>
  <si>
    <t>教体局</t>
  </si>
  <si>
    <t>校舍维修改造长效机制建设项目</t>
  </si>
  <si>
    <t>全县存在险患的校舍建筑</t>
  </si>
  <si>
    <t>消除学校危、险房及校舍隐患</t>
  </si>
  <si>
    <t>郑传辉</t>
  </si>
  <si>
    <t>全面改善阶段薄弱学校办学条件建设项目</t>
  </si>
  <si>
    <t>回民小学等
12座学校</t>
  </si>
  <si>
    <t>罗山高中老校区等学校</t>
  </si>
  <si>
    <t>罗山高中老校区运动场及罗山二高扩建等</t>
  </si>
  <si>
    <t>潘新、楠杆2所幼儿园</t>
  </si>
  <si>
    <t>潘新中心校东校区及楠杆镇中校区东校区幼儿园等项目</t>
  </si>
  <si>
    <t>丽水街道兴和社区</t>
  </si>
  <si>
    <t>占地60亩，建筑面积29000平方米</t>
  </si>
  <si>
    <t>职业中专校内</t>
  </si>
  <si>
    <t>职专运动场15000平方米</t>
  </si>
  <si>
    <t>灵山大道西、北安路北</t>
  </si>
  <si>
    <t>医疗卫生(4个)</t>
  </si>
  <si>
    <t>卫计委</t>
  </si>
  <si>
    <t>罗山县中医院迁建项目二期工程</t>
  </si>
  <si>
    <t>门诊医技综合楼、体检中医楼、中医行政楼、值班公寓及附属工程，总建筑面积51361平方米</t>
  </si>
  <si>
    <t>正在做财政投资评审</t>
  </si>
  <si>
    <t>孙华铭</t>
  </si>
  <si>
    <t>金 辉</t>
  </si>
  <si>
    <t>罗山县人民医院综合楼建设项目</t>
  </si>
  <si>
    <t>综合楼1栋，建筑面积48686平方米</t>
  </si>
  <si>
    <t>罗山县妇幼保健院迁建新建综合楼建设项目</t>
  </si>
  <si>
    <t>老人民医院院址</t>
  </si>
  <si>
    <t>综合楼1栋及附属工程，建筑面积20300平方米</t>
  </si>
  <si>
    <t>罗山县灵山镇卫生院迁建项目</t>
  </si>
  <si>
    <t>门诊楼1栋建筑面积1900平方米，病房楼1栋建筑面积1900平方米，公卫中心1栋建筑面积1000平方米</t>
  </si>
  <si>
    <t>前期规划</t>
  </si>
  <si>
    <t>民政(3个)</t>
  </si>
  <si>
    <t>民政局</t>
  </si>
  <si>
    <t>龙山办事处沈畈社区</t>
  </si>
  <si>
    <t>服务附属楼1栋，延伸服务楼1栋及配套设施，总建筑面积7000平方米</t>
  </si>
  <si>
    <t>邓 超</t>
  </si>
  <si>
    <t>罗山县颐乐苑养老服务中心项目</t>
  </si>
  <si>
    <t>城关镇北外环</t>
  </si>
  <si>
    <t>西城G312与尤高路交叉口西</t>
  </si>
  <si>
    <t>项目占地175亩，总建筑面积66500平方米，养老床位1000张</t>
  </si>
  <si>
    <t>文化(个)</t>
  </si>
  <si>
    <t>残疾人服务(个)</t>
  </si>
  <si>
    <t>公共体育服务(个)</t>
  </si>
  <si>
    <t>十</t>
  </si>
  <si>
    <t>生态治理和环保项目
(3个)</t>
  </si>
  <si>
    <t>环保局</t>
  </si>
  <si>
    <t>农村环境整治项目</t>
  </si>
  <si>
    <t>潘新镇陡山村农村</t>
  </si>
  <si>
    <t>已完成罗山县潘新镇陡山村农村环境综合整治工程实施方案编制及评审</t>
  </si>
  <si>
    <t>熊建斌</t>
  </si>
  <si>
    <t>县委
农办</t>
  </si>
  <si>
    <t>改善农村人居环境项目</t>
  </si>
  <si>
    <t>相关乡镇</t>
  </si>
  <si>
    <t>农村人居环境治理等</t>
  </si>
  <si>
    <t>罗志明</t>
  </si>
  <si>
    <t>青山镇王岗村生态修复工程</t>
  </si>
  <si>
    <t>青山镇王岗村</t>
  </si>
  <si>
    <t>山场修复300亩，新建生态公园一座</t>
  </si>
  <si>
    <t>整理部分基地
补植部分茶苗</t>
  </si>
  <si>
    <t>新建环湖自行车道4公里，大棚10个</t>
  </si>
  <si>
    <t>新建标准养殖基地350亩</t>
  </si>
  <si>
    <t>新建高标准茶园300亩</t>
  </si>
  <si>
    <t>新建登山道300米</t>
  </si>
  <si>
    <t>新建酒店农庄一处</t>
  </si>
  <si>
    <t>正在编制方案</t>
  </si>
  <si>
    <t>地质勘探，图纸设计阶段</t>
  </si>
  <si>
    <t>基础施工</t>
  </si>
  <si>
    <t>附属配套设施施工</t>
  </si>
  <si>
    <t>前期准备</t>
  </si>
  <si>
    <t>地下室开挖</t>
  </si>
  <si>
    <t>流转土地500亩，新建香菇大棚100个</t>
  </si>
  <si>
    <t>公园绿地项目    (2个)</t>
    <phoneticPr fontId="2" type="noConversion"/>
  </si>
  <si>
    <t>能源建设项目    (6个)</t>
    <phoneticPr fontId="2" type="noConversion"/>
  </si>
  <si>
    <t>罗山县村级光伏      发电项目</t>
    <phoneticPr fontId="2" type="noConversion"/>
  </si>
  <si>
    <t>信阳罗山何家冲110千伏变电站35千伏送出工程</t>
    <phoneticPr fontId="2" type="noConversion"/>
  </si>
  <si>
    <t>重大水利工程    (6个)</t>
    <phoneticPr fontId="2" type="noConversion"/>
  </si>
  <si>
    <t>罗山县2018年国家水土保持重点县      建设工程</t>
    <phoneticPr fontId="2" type="noConversion"/>
  </si>
  <si>
    <t>小潢河系统治理       工程</t>
    <phoneticPr fontId="2" type="noConversion"/>
  </si>
  <si>
    <t>交通设施项目     (7个)</t>
    <phoneticPr fontId="2" type="noConversion"/>
  </si>
  <si>
    <t>垃圾处理项目</t>
    <phoneticPr fontId="2" type="noConversion"/>
  </si>
  <si>
    <t>污水及管网配套工程(1个)</t>
    <phoneticPr fontId="2" type="noConversion"/>
  </si>
  <si>
    <t>常氏万寿果基地建设项目</t>
    <phoneticPr fontId="2" type="noConversion"/>
  </si>
  <si>
    <t>普通高中学校改造建设项目</t>
    <phoneticPr fontId="2" type="noConversion"/>
  </si>
  <si>
    <t>罗山县兴福养老院建设项目</t>
    <phoneticPr fontId="2" type="noConversion"/>
  </si>
  <si>
    <t>罗山县殡仪馆改扩建项目</t>
    <phoneticPr fontId="2" type="noConversion"/>
  </si>
  <si>
    <t>1－3月完成  投资</t>
    <phoneticPr fontId="2" type="noConversion"/>
  </si>
  <si>
    <t>建成     日期</t>
    <phoneticPr fontId="2" type="noConversion"/>
  </si>
  <si>
    <t>G312线绕信阳市区段一级公路新建   工程</t>
    <phoneticPr fontId="2" type="noConversion"/>
  </si>
  <si>
    <t>G312线光罗交界至S337路口段大修   工程</t>
    <phoneticPr fontId="2" type="noConversion"/>
  </si>
  <si>
    <t>G107线绕信阳市区段一级公路新建   工程</t>
    <phoneticPr fontId="2" type="noConversion"/>
  </si>
  <si>
    <t>计划  投资</t>
    <phoneticPr fontId="2" type="noConversion"/>
  </si>
  <si>
    <t>农村公路危桥   改造(2个)</t>
    <phoneticPr fontId="2" type="noConversion"/>
  </si>
  <si>
    <t>在建</t>
    <phoneticPr fontId="2" type="noConversion"/>
  </si>
  <si>
    <t>前期准备</t>
    <phoneticPr fontId="2" type="noConversion"/>
  </si>
  <si>
    <t>七个安置点已建成1个安置点，另6个安置点正在建设</t>
    <phoneticPr fontId="2" type="noConversion"/>
  </si>
  <si>
    <t>在建</t>
    <phoneticPr fontId="12" type="noConversion"/>
  </si>
  <si>
    <t>部分正在封顶</t>
    <phoneticPr fontId="12" type="noConversion"/>
  </si>
  <si>
    <t>大塘整修，衬砌渠道，新修机耕路、新建生产桥等</t>
    <phoneticPr fontId="2" type="noConversion"/>
  </si>
  <si>
    <t>前期准备</t>
    <phoneticPr fontId="12" type="noConversion"/>
  </si>
  <si>
    <t>暂未开工</t>
    <phoneticPr fontId="2" type="noConversion"/>
  </si>
  <si>
    <t>暂未启动</t>
    <phoneticPr fontId="12" type="noConversion"/>
  </si>
  <si>
    <t>在建</t>
    <phoneticPr fontId="12" type="noConversion"/>
  </si>
  <si>
    <t>架空镀锌管1302米，瓶组站建设完成投入使用中压管道铺设6.19公里，居民入户安装291户；东铺镇场镇进行天然气管道敷设 3000余米，已试压并及时回填。</t>
    <phoneticPr fontId="2" type="noConversion"/>
  </si>
  <si>
    <t>办理前期手续</t>
    <phoneticPr fontId="12" type="noConversion"/>
  </si>
  <si>
    <t>前期准备工作</t>
    <phoneticPr fontId="12" type="noConversion"/>
  </si>
  <si>
    <t>路基施工</t>
    <phoneticPr fontId="12" type="noConversion"/>
  </si>
  <si>
    <t>规划红线图已测绘</t>
    <phoneticPr fontId="12" type="noConversion"/>
  </si>
  <si>
    <r>
      <t>2</t>
    </r>
    <r>
      <rPr>
        <vertAlign val="superscript"/>
        <sz val="9"/>
        <color indexed="8"/>
        <rFont val="宋体"/>
        <family val="3"/>
        <charset val="134"/>
      </rPr>
      <t>#</t>
    </r>
    <r>
      <rPr>
        <sz val="9"/>
        <color indexed="8"/>
        <rFont val="宋体"/>
        <family val="3"/>
        <charset val="134"/>
      </rPr>
      <t>1区封顶</t>
    </r>
    <phoneticPr fontId="2" type="noConversion"/>
  </si>
  <si>
    <t>已完成营造林6.72万亩</t>
    <phoneticPr fontId="12" type="noConversion"/>
  </si>
  <si>
    <t>已完成营造林0.48万亩</t>
    <phoneticPr fontId="12" type="noConversion"/>
  </si>
  <si>
    <t>竣工</t>
    <phoneticPr fontId="12" type="noConversion"/>
  </si>
  <si>
    <t>完成土地平整</t>
    <phoneticPr fontId="2" type="noConversion"/>
  </si>
  <si>
    <t>已完成大棚材料采购</t>
    <phoneticPr fontId="2" type="noConversion"/>
  </si>
  <si>
    <t>新建蔬菜、苗木、油茶及林果基地400亩，新建坑塘3口，平整山场1200亩，林木护理500亩</t>
    <phoneticPr fontId="12" type="noConversion"/>
  </si>
  <si>
    <t>前锋村老房屋收购 68户74 套（院），土地流转850亩，村集体茶场的改扩建500亩</t>
    <phoneticPr fontId="12" type="noConversion"/>
  </si>
  <si>
    <t>占地面积约120亩，建设1台130吨/时高温高压循环流化床生物质锅炉，一台30MW抽凝式汽轮发电机组。投产后，每年处理农林废弃物30万吨，年上网电量2.2亿度以上，日供热960吨</t>
    <phoneticPr fontId="2" type="noConversion"/>
  </si>
  <si>
    <t>场地平整已   完成</t>
    <phoneticPr fontId="2" type="noConversion"/>
  </si>
  <si>
    <t>2018年10千伏及以下农网升级改造   工程</t>
    <phoneticPr fontId="2" type="noConversion"/>
  </si>
  <si>
    <t>新建改造10千伏线37条，线路总长258.936千米，新建改造配电台区207台，新建改造台区10千伏线路34.711千米，低压线路207条，线路总长170.992千米</t>
    <phoneticPr fontId="2" type="noConversion"/>
  </si>
  <si>
    <t>正在编制初步设计</t>
    <phoneticPr fontId="2" type="noConversion"/>
  </si>
  <si>
    <t>拆除重建、新建管理房和        交通桥</t>
    <phoneticPr fontId="2" type="noConversion"/>
  </si>
  <si>
    <t>总方案编制完成，年度初步设计正在编制</t>
    <phoneticPr fontId="2" type="noConversion"/>
  </si>
  <si>
    <t>罗山县桥梁改造     项目</t>
    <phoneticPr fontId="2" type="noConversion"/>
  </si>
  <si>
    <t>正在规划设计</t>
    <phoneticPr fontId="2" type="noConversion"/>
  </si>
  <si>
    <t>现场勘察设计，图纸设计及实施方案的编制</t>
    <phoneticPr fontId="12" type="noConversion"/>
  </si>
  <si>
    <t>前期手续办理</t>
    <phoneticPr fontId="12" type="noConversion"/>
  </si>
  <si>
    <t>回收水池池壁混凝土已浇筑，排泥池池壁钢筋绑扎完成，清水池底板钢筋正在绑扎，拆迁已完成</t>
    <phoneticPr fontId="2" type="noConversion"/>
  </si>
  <si>
    <t>厂区围墙工程正在进行进行测量放线定位</t>
    <phoneticPr fontId="2" type="noConversion"/>
  </si>
  <si>
    <t>城市集中供热   项目</t>
    <phoneticPr fontId="2" type="noConversion"/>
  </si>
  <si>
    <t>公共交通项目</t>
    <phoneticPr fontId="2" type="noConversion"/>
  </si>
  <si>
    <t>城市内河治理   (3个)</t>
    <phoneticPr fontId="2" type="noConversion"/>
  </si>
  <si>
    <t>罗山县城内河治理提升工程      （小潢河段）</t>
    <phoneticPr fontId="2" type="noConversion"/>
  </si>
  <si>
    <t>罗山县城内河治理提升工程     （杜堰河段）</t>
    <phoneticPr fontId="2" type="noConversion"/>
  </si>
  <si>
    <t>罗山县城内河治理提升工程     （北干渠段）</t>
    <phoneticPr fontId="2" type="noConversion"/>
  </si>
  <si>
    <t>罗山县气象防灾减灾预警业务服务    平台</t>
    <phoneticPr fontId="2" type="noConversion"/>
  </si>
  <si>
    <t>罗山县产业集聚区天然气管道改线  工程</t>
    <phoneticPr fontId="2" type="noConversion"/>
  </si>
  <si>
    <t>指导各乡镇提前做好未完成的990户存量户实施工作</t>
    <phoneticPr fontId="12" type="noConversion"/>
  </si>
  <si>
    <t>小东关区域(万隆商贸广场)改造  项目</t>
    <phoneticPr fontId="2" type="noConversion"/>
  </si>
  <si>
    <t>总用地面积103503.60平方米（合155.26亩），共安置902户</t>
    <phoneticPr fontId="2" type="noConversion"/>
  </si>
  <si>
    <t>总用地面积13000平方米（合19.5亩），共安置42户</t>
    <phoneticPr fontId="2" type="noConversion"/>
  </si>
  <si>
    <t>总用地面积29104.02平方米（合43.66亩），共安置82户</t>
    <phoneticPr fontId="2" type="noConversion"/>
  </si>
  <si>
    <t>罗山县农业机械购置项目</t>
    <phoneticPr fontId="2" type="noConversion"/>
  </si>
  <si>
    <t>果疏茶有机肥替代化肥示范县建设    项目</t>
    <phoneticPr fontId="2" type="noConversion"/>
  </si>
  <si>
    <t>新建标准化养殖基地1500余亩、500吨冷库1座、提罐站2座、机井2眼</t>
    <phoneticPr fontId="2" type="noConversion"/>
  </si>
  <si>
    <t>新建高标准大棚100个，新建生态旅游观光园1000余亩；新增100吨冷库3座、100吨气调库2座；新建光伏发电园区100亩，循环路光伏发电15km*5m</t>
    <phoneticPr fontId="2" type="noConversion"/>
  </si>
  <si>
    <t>罗山县皇城山茶叶有限公司现代茶产生态示范园建设 项目</t>
    <phoneticPr fontId="2" type="noConversion"/>
  </si>
  <si>
    <t>罗山县现代园林种植产业发展项目</t>
    <phoneticPr fontId="2" type="noConversion"/>
  </si>
  <si>
    <t>罗山县青山镇皇城山旅游综合开发   建设项目</t>
    <phoneticPr fontId="2" type="noConversion"/>
  </si>
  <si>
    <t>东信食用菌种植   项目</t>
    <phoneticPr fontId="2" type="noConversion"/>
  </si>
  <si>
    <t>流转土地1700亩，栽种万寿果树1700亩；种野菊花500亩</t>
    <phoneticPr fontId="2" type="noConversion"/>
  </si>
  <si>
    <t>种植桃树300亩；种植艾蒿300亩；养殖龙虾300亩；优质小麦350亩</t>
    <phoneticPr fontId="2" type="noConversion"/>
  </si>
  <si>
    <t>果蔬茶有机肥替代化肥示范县建设   项目</t>
    <phoneticPr fontId="2" type="noConversion"/>
  </si>
  <si>
    <t>刘楼村水产养殖    基地</t>
    <phoneticPr fontId="2" type="noConversion"/>
  </si>
  <si>
    <t>项目规划面积1067亩，自行车环城观光游览和休闲运动，服务于本地和外地居民休闲、旅游观光</t>
    <phoneticPr fontId="2" type="noConversion"/>
  </si>
  <si>
    <t>益农生态农业合作社生态采摘基地   项目</t>
    <phoneticPr fontId="2" type="noConversion"/>
  </si>
  <si>
    <t>启迪芯照明年产7000万只点光源、3.8万只控制器、380万米线条灯   项目</t>
    <phoneticPr fontId="2" type="noConversion"/>
  </si>
  <si>
    <t>鼎丰电子年产50万平方米单面电子线路板、20万米双面多层电子线路板和工业智能系统的研发和生产项目   （二期）</t>
    <phoneticPr fontId="2" type="noConversion"/>
  </si>
  <si>
    <t>中原聚合物技改   项目</t>
    <phoneticPr fontId="2" type="noConversion"/>
  </si>
  <si>
    <t>年产1500吨沥新道路预防普防混合料</t>
    <phoneticPr fontId="2" type="noConversion"/>
  </si>
  <si>
    <t>雅艺饰品年产8亿件饰品项目     （二期）</t>
    <phoneticPr fontId="2" type="noConversion"/>
  </si>
  <si>
    <t>德力高新纺织有限公司年产10万纱锭特种纤维高档   精梳纱</t>
    <phoneticPr fontId="2" type="noConversion"/>
  </si>
  <si>
    <t>上海绿缘三元素生物科技有限公司罗山分公司年产10万吨"碳菌肽素"新型生物有机肥建设  项目</t>
    <phoneticPr fontId="2" type="noConversion"/>
  </si>
  <si>
    <t>建设山油茶加工厂房及山油茶生产线</t>
    <phoneticPr fontId="2" type="noConversion"/>
  </si>
  <si>
    <t>鑫阳石业公司石材加工及厂房扩建  项目</t>
    <phoneticPr fontId="2" type="noConversion"/>
  </si>
  <si>
    <t>东方信禾生态农业观光园年产5000吨艾草加工生产线   项目</t>
    <phoneticPr fontId="2" type="noConversion"/>
  </si>
  <si>
    <t>宏峰矿业刘店矿   建设项目</t>
    <phoneticPr fontId="2" type="noConversion"/>
  </si>
  <si>
    <t>源冠石业厂房及   加工项目</t>
    <phoneticPr fontId="2" type="noConversion"/>
  </si>
  <si>
    <t>豫南商贸物流城  项目</t>
    <phoneticPr fontId="2" type="noConversion"/>
  </si>
  <si>
    <t>占地150亩，总建筑面积10万平方米，年流通农副产品能力达到100万吨</t>
    <phoneticPr fontId="2" type="noConversion"/>
  </si>
  <si>
    <t>占地32亩，总建筑面积5.5万平方米，年流通农副产品能力达到100万吨</t>
    <phoneticPr fontId="2" type="noConversion"/>
  </si>
  <si>
    <t>灵山生态停车场和新游客服务中心  项目</t>
    <phoneticPr fontId="2" type="noConversion"/>
  </si>
  <si>
    <t>罗山县九龙谷生态观光休闲养生   疗养园</t>
    <phoneticPr fontId="2" type="noConversion"/>
  </si>
  <si>
    <t>改善义务教育阶段薄弱学校办学条件</t>
    <phoneticPr fontId="2" type="noConversion"/>
  </si>
  <si>
    <t>学前教育以奖代补建设项目</t>
    <phoneticPr fontId="2" type="noConversion"/>
  </si>
  <si>
    <t>阳光幼儿园建设  项目</t>
    <phoneticPr fontId="2" type="noConversion"/>
  </si>
  <si>
    <t>职业中专运动场  建设项目</t>
    <phoneticPr fontId="2" type="noConversion"/>
  </si>
  <si>
    <t>罗山县立才学校  建设项目</t>
    <phoneticPr fontId="2" type="noConversion"/>
  </si>
  <si>
    <t>占地40亩，总建筑面积23826平方米</t>
    <phoneticPr fontId="2" type="noConversion"/>
  </si>
  <si>
    <t>单位：万元</t>
  </si>
  <si>
    <t>项目单位</t>
  </si>
  <si>
    <t>项目
个数</t>
  </si>
  <si>
    <t>项目开工情况</t>
  </si>
  <si>
    <t>完成百分比</t>
  </si>
  <si>
    <t>在建</t>
  </si>
  <si>
    <t>附件1</t>
  </si>
  <si>
    <t>序
号</t>
  </si>
  <si>
    <t>行业</t>
  </si>
  <si>
    <t>政府投资</t>
  </si>
  <si>
    <t>金融资本</t>
  </si>
  <si>
    <t>社会资本</t>
  </si>
  <si>
    <t>合  计</t>
  </si>
  <si>
    <t>交通</t>
  </si>
  <si>
    <t>能源</t>
  </si>
  <si>
    <t>重大水利工程</t>
  </si>
  <si>
    <t>城镇基础设施</t>
  </si>
  <si>
    <t>现代农业</t>
  </si>
  <si>
    <t>工业</t>
  </si>
  <si>
    <t>服务业</t>
  </si>
  <si>
    <t>社会事业</t>
  </si>
  <si>
    <t>生态治理和环保</t>
  </si>
  <si>
    <t xml:space="preserve">2018年     </t>
    <phoneticPr fontId="2" type="noConversion"/>
  </si>
  <si>
    <t>计划投资</t>
    <phoneticPr fontId="2" type="noConversion"/>
  </si>
  <si>
    <t>1－3月完成投资</t>
    <phoneticPr fontId="2" type="noConversion"/>
  </si>
  <si>
    <t>完成   百分比</t>
    <phoneticPr fontId="2" type="noConversion"/>
  </si>
  <si>
    <t>建设规模为2万m³/d，主要内容新增用地53.59亩，新建污水处理厂1座，新建污水管网92.58公里，设计出水水质标准达到环保部《城镇污水处理厂污染物排放标准》（GB18918-2002）限值</t>
    <phoneticPr fontId="2" type="noConversion"/>
  </si>
  <si>
    <t>项目规划用地面积34493.7平方米，涉及被征收户156户，需要征收房屋建筑面积为9736平方米。拟建安置房300套，安置房建筑面积38400平方米</t>
    <phoneticPr fontId="2" type="noConversion"/>
  </si>
  <si>
    <t>计划货币安置58户，新建住房57套，面积6960平方米</t>
    <phoneticPr fontId="2" type="noConversion"/>
  </si>
  <si>
    <t>计划货币安置80户，新建住房80套，面积9600平方米</t>
    <phoneticPr fontId="2" type="noConversion"/>
  </si>
  <si>
    <t>计划货币安置38户，新建住房38套，面积3800平方米</t>
    <phoneticPr fontId="2" type="noConversion"/>
  </si>
  <si>
    <t>占地25.4126公顷。天元南路长度1770.84米，宽40米；荣盛家园、祥意家园、春泽园、汇智苑、天山丽景、天雅小区等六个小区总占地18.5544公顷，总建筑面积428952.16平方米</t>
    <phoneticPr fontId="2" type="noConversion"/>
  </si>
  <si>
    <t>总用地面积121369.73平方米（合182.05亩），共安置1027户</t>
    <phoneticPr fontId="2" type="noConversion"/>
  </si>
  <si>
    <t>新增矿石加工生产线一条，采购配备加工生产设备</t>
    <phoneticPr fontId="2" type="noConversion"/>
  </si>
  <si>
    <t>项目占地20亩，新建艾叶加工厂房8000平方米；新建储存仓库5000平方米；新建150千伏变压器两座；新建1000吨标准化冷库一座；建成年产5000吨艾草加工生产线一条</t>
    <phoneticPr fontId="2" type="noConversion"/>
  </si>
  <si>
    <t>占地100亩，总建筑面积7.8万平方米，建成含临街商铺、禅茶体验馆、禅茶展览馆、国学培训馆、禅茶文化广场等富含罗山特色文化的商业街区，打造出集“吃、住、行、游、购、娱”于一体的特色鲜明、功能聚合、业态多元的特色街区</t>
    <phoneticPr fontId="2" type="noConversion"/>
  </si>
  <si>
    <t>项目占地面积60亩,总建筑面积约30000平方米,设计养老床位1200张.主要建设老年公寓6栋、居家养老房10栋、综合服务楼1栋及相关设备和配套设施</t>
    <phoneticPr fontId="2" type="noConversion"/>
  </si>
  <si>
    <t>日处理30吨的污水处理站5座，污水收集管网3000米；日收集、清运、转运、处理生活垃圾30吨；农作物秸秆堆肥系统1套；农村安全饮用水工程系统1套</t>
    <phoneticPr fontId="2" type="noConversion"/>
  </si>
  <si>
    <t>2018年
投资目标</t>
  </si>
  <si>
    <t>1-3月
完成投资</t>
  </si>
  <si>
    <t>宝城街道办事处</t>
  </si>
  <si>
    <t>城管执法局</t>
  </si>
  <si>
    <t>定远</t>
  </si>
  <si>
    <t>供电公司</t>
  </si>
  <si>
    <t>旅游发展中心</t>
  </si>
  <si>
    <t>石材专业园区</t>
  </si>
  <si>
    <t>石山口管理局</t>
  </si>
  <si>
    <t>县委农办</t>
  </si>
  <si>
    <t>朱堂镇</t>
  </si>
  <si>
    <t>合计（41个单位）</t>
    <phoneticPr fontId="2" type="noConversion"/>
  </si>
  <si>
    <t>完成投资</t>
    <phoneticPr fontId="2" type="noConversion"/>
  </si>
  <si>
    <t>公路场站     （1个）</t>
    <phoneticPr fontId="2" type="noConversion"/>
  </si>
  <si>
    <t>社会事业建设  项目(14个)</t>
    <phoneticPr fontId="2" type="noConversion"/>
  </si>
  <si>
    <t>已完成设计，正在编制方案</t>
    <phoneticPr fontId="2" type="noConversion"/>
  </si>
  <si>
    <t>施工区域围墙已拉</t>
    <phoneticPr fontId="2" type="noConversion"/>
  </si>
  <si>
    <t>计划投资</t>
    <phoneticPr fontId="2" type="noConversion"/>
  </si>
  <si>
    <t>1－3月  完成投资</t>
    <phoneticPr fontId="2" type="noConversion"/>
  </si>
  <si>
    <t>续建</t>
    <phoneticPr fontId="2" type="noConversion"/>
  </si>
  <si>
    <t>2018.10</t>
    <phoneticPr fontId="2" type="noConversion"/>
  </si>
  <si>
    <t>架空镀锌管1302米，瓶组站建设完成投入使用中压管道铺设6.19公里，居民入户安装291户；东铺镇场镇进行天然气管道敷设 3000余米，已试压并及时回填</t>
    <phoneticPr fontId="2" type="noConversion"/>
  </si>
  <si>
    <t>2018年10千伏及以下农网升级改造工程</t>
    <phoneticPr fontId="2" type="noConversion"/>
  </si>
  <si>
    <t>东信食用菌种植项目</t>
    <phoneticPr fontId="2" type="noConversion"/>
  </si>
  <si>
    <t>源冠石业厂房及加工项目</t>
    <phoneticPr fontId="2" type="noConversion"/>
  </si>
  <si>
    <t>附件4</t>
    <phoneticPr fontId="2" type="noConversion"/>
  </si>
  <si>
    <t>罗山县110千伏灵山      （何家冲）输变电工程</t>
    <phoneticPr fontId="2" type="noConversion"/>
  </si>
  <si>
    <t>完成    百分比</t>
    <phoneticPr fontId="2" type="noConversion"/>
  </si>
  <si>
    <t>江淮路拓宽改造工程</t>
    <phoneticPr fontId="2" type="noConversion"/>
  </si>
  <si>
    <t>完成    百分比</t>
    <phoneticPr fontId="2" type="noConversion"/>
  </si>
  <si>
    <t>德力高新纺织有限公司年产10万纱锭特种纤维高档精梳纱</t>
    <phoneticPr fontId="2" type="noConversion"/>
  </si>
  <si>
    <t>鼎丰电子年产50万平方米单面电子线路板、20万米双面多层电子线路板和工业智能系统的研发和生产项目（二期）</t>
    <phoneticPr fontId="2" type="noConversion"/>
  </si>
  <si>
    <t>阳光幼儿园建设项目</t>
    <phoneticPr fontId="2" type="noConversion"/>
  </si>
  <si>
    <t>罗山县立才学校建设项目</t>
    <phoneticPr fontId="2" type="noConversion"/>
  </si>
  <si>
    <t>罗山县气象防灾减灾预警业务服务平台</t>
    <phoneticPr fontId="2" type="noConversion"/>
  </si>
  <si>
    <t>鑫阳石业公司石材加工及厂房扩建项目</t>
    <phoneticPr fontId="2" type="noConversion"/>
  </si>
  <si>
    <t>罗山县城内河治理提升工程（小潢河段）</t>
    <phoneticPr fontId="2" type="noConversion"/>
  </si>
  <si>
    <t>计划投资</t>
    <phoneticPr fontId="2" type="noConversion"/>
  </si>
  <si>
    <t>1－3月   完成投资</t>
    <phoneticPr fontId="2" type="noConversion"/>
  </si>
  <si>
    <t>场地平整已完成</t>
    <phoneticPr fontId="2" type="noConversion"/>
  </si>
  <si>
    <t>罗山县立才学校建设项目</t>
    <phoneticPr fontId="2" type="noConversion"/>
  </si>
  <si>
    <t>罗山县2018年易地扶贫搬迁项目</t>
    <phoneticPr fontId="2" type="noConversion"/>
  </si>
  <si>
    <t>序号</t>
    <phoneticPr fontId="2" type="noConversion"/>
  </si>
  <si>
    <t>建设中药材种植基地2万亩，加工生产中药饮片；建设仓储物流药品配送；健康智慧医疗</t>
    <phoneticPr fontId="2" type="noConversion"/>
  </si>
  <si>
    <t>项目占地172亩，建设标准厂房90000平方米，办公楼、仓库及附属房6500平方米；采用国内先进技术，自动化生产，年产10万纱锭特种纤维高档精梳纱</t>
    <phoneticPr fontId="2" type="noConversion"/>
  </si>
  <si>
    <t>项目占地230亩，一期投资3.5亿元建设1万亩油茶种植示范基地，并在产业集聚区征地230亩建设科研、仓储、培训、办公以及日处理100吨油茶压榨浸出油脂基地、副产品综合利用出口基地；二期投资2亿元，采取“公司+基地+农户”的形式实施油茶产业化发展，计划三年内发展油茶种植面积50万亩，带动农户近万户。项目全部达产后，年产值预计达到18亿元，利税1.5亿元，形成中原最大的油茶产业基地，打造罗山“油茶之都”品牌</t>
    <phoneticPr fontId="2" type="noConversion"/>
  </si>
  <si>
    <t>民生药业集团健康产业园   项目</t>
    <phoneticPr fontId="2" type="noConversion"/>
  </si>
  <si>
    <t>完成    百分比</t>
    <phoneticPr fontId="2" type="noConversion"/>
  </si>
  <si>
    <t>合计（32个）</t>
    <phoneticPr fontId="2" type="noConversion"/>
  </si>
  <si>
    <t>世序东西路项目</t>
    <phoneticPr fontId="2" type="noConversion"/>
  </si>
  <si>
    <t>序号</t>
    <phoneticPr fontId="2" type="noConversion"/>
  </si>
  <si>
    <t>合计（19个）</t>
    <phoneticPr fontId="2" type="noConversion"/>
  </si>
  <si>
    <t>果疏茶有机肥替代化肥示范县建设项目</t>
    <phoneticPr fontId="2" type="noConversion"/>
  </si>
  <si>
    <t>新建水泥路3.5公里，河道治理2000米，新建2000米停车场1处，游客服务中心800平方米，新建旅游公厕1座，生态木屋20座400平方米，生态餐厅1500平方米，温泉勘探井1处，养老康乐中心3000平方米，草坪广场5000平方米，农事体验、科普教育、户外拓展露营基地建设，垃圾处理箱20个，垃圾清运车1辆，观光游览车10辆，景区绿化、亮化工程</t>
    <phoneticPr fontId="2" type="noConversion"/>
  </si>
  <si>
    <t>合计（36个）</t>
    <phoneticPr fontId="2" type="noConversion"/>
  </si>
  <si>
    <t>启迪芯照明年产7000万只点光源、3.8万只控制器、380万米线条灯项目</t>
    <phoneticPr fontId="2" type="noConversion"/>
  </si>
  <si>
    <t>中原聚合物技改项目</t>
    <phoneticPr fontId="2" type="noConversion"/>
  </si>
  <si>
    <t>完成    百分比</t>
    <phoneticPr fontId="2" type="noConversion"/>
  </si>
  <si>
    <t>北路完成水泥混泥土面层建设；南路完成征地、附着物补偿、移植树木等开工前期准备工作</t>
    <phoneticPr fontId="2" type="noConversion"/>
  </si>
  <si>
    <t>宝通光电年产100万千米汽车电子、轨道交通、航空航天专用高低压屏蔽、非屏蔽电线电缆项目           （二期）</t>
    <phoneticPr fontId="2" type="noConversion"/>
  </si>
  <si>
    <t>供电
公司</t>
    <phoneticPr fontId="2" type="noConversion"/>
  </si>
  <si>
    <t>刘楼村水产养殖基地</t>
    <phoneticPr fontId="2" type="noConversion"/>
  </si>
  <si>
    <t>安罗高速公路，全长19公里</t>
    <phoneticPr fontId="2" type="noConversion"/>
  </si>
  <si>
    <t>正在招投标</t>
    <phoneticPr fontId="12" type="noConversion"/>
  </si>
  <si>
    <t>在建</t>
    <phoneticPr fontId="2" type="noConversion"/>
  </si>
  <si>
    <t>已印发拆迁方案，实验中学区域正在拆迁，同时拆迁围挡工程已完工</t>
    <phoneticPr fontId="2" type="noConversion"/>
  </si>
  <si>
    <t>已完成拆迁的摸底排查工作，正在进行拆迁前的准备工作</t>
    <phoneticPr fontId="2" type="noConversion"/>
  </si>
  <si>
    <t>现场勘察设计，图纸设计及实施方案的编制</t>
    <phoneticPr fontId="12" type="noConversion"/>
  </si>
  <si>
    <t>现场调研，图纸设计及实施方案的编制</t>
    <phoneticPr fontId="12" type="noConversion"/>
  </si>
  <si>
    <t>启动照明规划的专项编制工作</t>
    <phoneticPr fontId="12" type="noConversion"/>
  </si>
  <si>
    <t>正在进行现场勘察，图纸设计及实施方案的编制</t>
    <phoneticPr fontId="12" type="noConversion"/>
  </si>
  <si>
    <t>现场调研，进行图纸设计及实施方案的编制</t>
    <phoneticPr fontId="12" type="noConversion"/>
  </si>
  <si>
    <t>现场调研，图纸设计及实施方案的编制，各街道办事处精确普查出管辖区内旱厕的数量、位置、面积等具体信息，并登记造册</t>
    <phoneticPr fontId="12" type="noConversion"/>
  </si>
  <si>
    <t>前期准备</t>
    <phoneticPr fontId="2" type="noConversion"/>
  </si>
  <si>
    <t>七个安置点已建成1个安置点，另6个安置点正在建设</t>
    <phoneticPr fontId="2" type="noConversion"/>
  </si>
  <si>
    <t>在建</t>
    <phoneticPr fontId="12" type="noConversion"/>
  </si>
  <si>
    <t>部分正在封顶</t>
    <phoneticPr fontId="12" type="noConversion"/>
  </si>
  <si>
    <t>办理前期手续</t>
    <phoneticPr fontId="12" type="noConversion"/>
  </si>
  <si>
    <t>指导各乡镇提前做好未完成的990户存量户实施工作</t>
    <phoneticPr fontId="12" type="noConversion"/>
  </si>
  <si>
    <r>
      <t>2</t>
    </r>
    <r>
      <rPr>
        <vertAlign val="superscript"/>
        <sz val="9"/>
        <rFont val="宋体"/>
        <family val="3"/>
        <charset val="134"/>
      </rPr>
      <t>#</t>
    </r>
    <r>
      <rPr>
        <sz val="9"/>
        <rFont val="宋体"/>
        <family val="3"/>
        <charset val="134"/>
      </rPr>
      <t>1区封顶</t>
    </r>
    <phoneticPr fontId="2" type="noConversion"/>
  </si>
  <si>
    <t>暂未开工</t>
    <phoneticPr fontId="12" type="noConversion"/>
  </si>
  <si>
    <t>暂未开工</t>
    <phoneticPr fontId="2" type="noConversion"/>
  </si>
  <si>
    <t>已完成营造林6.72万亩</t>
    <phoneticPr fontId="12" type="noConversion"/>
  </si>
  <si>
    <t>已完成营造林0.48万亩</t>
    <phoneticPr fontId="12" type="noConversion"/>
  </si>
  <si>
    <t>已开标</t>
    <phoneticPr fontId="2" type="noConversion"/>
  </si>
  <si>
    <t>大塘整修，衬砌渠道，新修机耕路、新建生产桥等</t>
    <phoneticPr fontId="2" type="noConversion"/>
  </si>
  <si>
    <t>正在勘察设计</t>
    <phoneticPr fontId="2" type="noConversion"/>
  </si>
  <si>
    <t>前期准备</t>
    <phoneticPr fontId="12" type="noConversion"/>
  </si>
  <si>
    <t>正在制定实施计划</t>
    <phoneticPr fontId="12" type="noConversion"/>
  </si>
  <si>
    <t>竣工</t>
    <phoneticPr fontId="12" type="noConversion"/>
  </si>
  <si>
    <t>完成土地平整</t>
    <phoneticPr fontId="2" type="noConversion"/>
  </si>
  <si>
    <t>已完成大棚材料采购</t>
    <phoneticPr fontId="2" type="noConversion"/>
  </si>
  <si>
    <t>新建蔬菜、苗木、油茶及林果基地400亩，新建坑塘3口，平整山场1200亩，林木护理500亩</t>
    <phoneticPr fontId="12" type="noConversion"/>
  </si>
  <si>
    <t>流转土地1700亩，栽种万寿果树1700亩；种野菊花500亩</t>
    <phoneticPr fontId="2" type="noConversion"/>
  </si>
  <si>
    <t>种植桃树300亩；种植艾蒿300亩；养殖龙虾300亩；优质小麦350亩</t>
    <phoneticPr fontId="2" type="noConversion"/>
  </si>
  <si>
    <t>正在办理环评手续</t>
    <phoneticPr fontId="2" type="noConversion"/>
  </si>
  <si>
    <t>土地手续办理中</t>
    <phoneticPr fontId="12" type="noConversion"/>
  </si>
  <si>
    <t>前期筹划</t>
    <phoneticPr fontId="12" type="noConversion"/>
  </si>
  <si>
    <t>前锋村老房屋收购 68户74 套（院），土地流转850亩，村集体茶场的改扩建500亩</t>
    <phoneticPr fontId="12" type="noConversion"/>
  </si>
  <si>
    <t>正在办理土地手续</t>
    <phoneticPr fontId="12" type="noConversion"/>
  </si>
  <si>
    <t>前期准备</t>
    <phoneticPr fontId="21" type="noConversion"/>
  </si>
  <si>
    <t>前期筹备，资金尚未下达</t>
    <phoneticPr fontId="2" type="noConversion"/>
  </si>
  <si>
    <t>罗山县农村人居环境治理工作实施方案已印发</t>
    <phoneticPr fontId="12" type="noConversion"/>
  </si>
  <si>
    <t>附件5</t>
    <phoneticPr fontId="2" type="noConversion"/>
  </si>
  <si>
    <t>绿油油生物科技油茶项目</t>
    <phoneticPr fontId="2" type="noConversion"/>
  </si>
  <si>
    <t>罗山县2018年1－3月重点项目汇总表</t>
    <phoneticPr fontId="2" type="noConversion"/>
  </si>
  <si>
    <t>附件3</t>
    <phoneticPr fontId="2" type="noConversion"/>
  </si>
  <si>
    <t>附件6</t>
    <phoneticPr fontId="2" type="noConversion"/>
  </si>
  <si>
    <t>附件8</t>
    <phoneticPr fontId="2" type="noConversion"/>
  </si>
  <si>
    <t>罗山县县城第二水厂项目</t>
    <phoneticPr fontId="2" type="noConversion"/>
  </si>
  <si>
    <t>罗山县茶禅特色商业街项目</t>
    <phoneticPr fontId="2" type="noConversion"/>
  </si>
  <si>
    <t xml:space="preserve"> 罗山县2018年1-3月重点项目责任单位完成投资进度表</t>
    <phoneticPr fontId="2" type="noConversion"/>
  </si>
  <si>
    <t>罗山县2018年1-3月重点项目完成进度较好情况表</t>
    <phoneticPr fontId="2" type="noConversion"/>
  </si>
  <si>
    <t>罗山县2018年1-3月重点项目提前开工情况表</t>
    <phoneticPr fontId="2" type="noConversion"/>
  </si>
  <si>
    <t>罗山县2018年1-3月重点项目达到时序进度情况表</t>
    <phoneticPr fontId="2" type="noConversion"/>
  </si>
  <si>
    <t>罗山县2018年1-3月重点项目完成进度较慢情况表</t>
    <phoneticPr fontId="2" type="noConversion"/>
  </si>
  <si>
    <t>罗山县2018年重点项目表进度表</t>
    <phoneticPr fontId="2" type="noConversion"/>
  </si>
  <si>
    <t>江淮路拓宽改造      工程</t>
    <phoneticPr fontId="2" type="noConversion"/>
  </si>
  <si>
    <t>全长1100米，宽40米</t>
    <phoneticPr fontId="2" type="noConversion"/>
  </si>
  <si>
    <t>完成子路水闸除险加固工程初步设计报告</t>
    <phoneticPr fontId="2" type="noConversion"/>
  </si>
  <si>
    <t>合计（6个）</t>
    <phoneticPr fontId="2" type="noConversion"/>
  </si>
  <si>
    <t>东方信禾生态农业观光园年产5000吨艾草加工生产线项目</t>
    <phoneticPr fontId="2" type="noConversion"/>
  </si>
  <si>
    <t>北路完成水泥混泥土面层建设；南路完成征地、附着物补偿、移植树木等开工前期准备工作</t>
    <phoneticPr fontId="2" type="noConversion"/>
  </si>
  <si>
    <t>项目占地20亩，新建艾叶加工厂房8000平方米；新建储存仓库5000平方米；新建150千伏变压器两座；新建1000吨标准化冷库一座；建成年产5000吨艾草加工生产线一条</t>
    <phoneticPr fontId="2" type="noConversion"/>
  </si>
  <si>
    <t>附件7</t>
    <phoneticPr fontId="2" type="noConversion"/>
  </si>
  <si>
    <t>备 注</t>
    <phoneticPr fontId="2" type="noConversion"/>
  </si>
  <si>
    <t>计划    投资</t>
    <phoneticPr fontId="2" type="noConversion"/>
  </si>
  <si>
    <t>民政北路拓宽改造工程</t>
    <phoneticPr fontId="2" type="noConversion"/>
  </si>
  <si>
    <t>小东关区域(万隆商贸广场)改造项目</t>
    <phoneticPr fontId="2" type="noConversion"/>
  </si>
  <si>
    <t>暂未开工</t>
    <phoneticPr fontId="12" type="noConversion"/>
  </si>
  <si>
    <t>暂未开工</t>
    <phoneticPr fontId="2" type="noConversion"/>
  </si>
  <si>
    <t>已开标</t>
    <phoneticPr fontId="2" type="noConversion"/>
  </si>
  <si>
    <t>罗山县农业机械购置项目</t>
    <phoneticPr fontId="2" type="noConversion"/>
  </si>
  <si>
    <t>前期准备</t>
    <phoneticPr fontId="12" type="noConversion"/>
  </si>
  <si>
    <t>建设山油茶加工厂房及山油茶生产线</t>
    <phoneticPr fontId="2" type="noConversion"/>
  </si>
  <si>
    <t>前期准备</t>
    <phoneticPr fontId="2" type="noConversion"/>
  </si>
  <si>
    <t>宏峰矿业刘店矿建设项目</t>
    <phoneticPr fontId="2" type="noConversion"/>
  </si>
  <si>
    <t>正在办理环评手续</t>
    <phoneticPr fontId="2" type="noConversion"/>
  </si>
  <si>
    <t>市场发展    中心</t>
    <phoneticPr fontId="2" type="noConversion"/>
  </si>
  <si>
    <t>灵山生态停车场和新游客服务中心项目</t>
    <phoneticPr fontId="2" type="noConversion"/>
  </si>
  <si>
    <t>正在办理土地手续</t>
    <phoneticPr fontId="12" type="noConversion"/>
  </si>
  <si>
    <t>前期筹备，资金尚未下达</t>
    <phoneticPr fontId="2" type="noConversion"/>
  </si>
  <si>
    <t>改善义务教育阶段薄弱学校办学条件</t>
    <phoneticPr fontId="2" type="noConversion"/>
  </si>
  <si>
    <t>普通高中学校改造建设项目</t>
    <phoneticPr fontId="2" type="noConversion"/>
  </si>
  <si>
    <t>日处理30吨的污水处理站5座，污水收集管网3000米；日收集、清运、转运、处理生活垃圾30吨；农作物秸秆堆肥系统1套；农村安全饮用水工程系统1套</t>
    <phoneticPr fontId="2" type="noConversion"/>
  </si>
  <si>
    <t>已完成设计，正在编制方案</t>
    <phoneticPr fontId="2" type="noConversion"/>
  </si>
  <si>
    <t>暂未开工</t>
    <phoneticPr fontId="2" type="noConversion"/>
  </si>
  <si>
    <t>前期准备</t>
    <phoneticPr fontId="21" type="noConversion"/>
  </si>
  <si>
    <t>罗山县2018年1-3月重点项目应开工而未开工情况表</t>
    <phoneticPr fontId="2" type="noConversion"/>
  </si>
  <si>
    <t>序号</t>
    <phoneticPr fontId="2" type="noConversion"/>
  </si>
  <si>
    <t>建成     日期</t>
    <phoneticPr fontId="2" type="noConversion"/>
  </si>
  <si>
    <t>1－3月完成投资</t>
    <phoneticPr fontId="2" type="noConversion"/>
  </si>
  <si>
    <t>施工区域围墙已拉</t>
    <phoneticPr fontId="2" type="noConversion"/>
  </si>
  <si>
    <t>计划货币安置38户，新建住房38套，面积3800平方米</t>
    <phoneticPr fontId="2" type="noConversion"/>
  </si>
  <si>
    <t>职业中专运动场建设项目</t>
    <phoneticPr fontId="2" type="noConversion"/>
  </si>
  <si>
    <t>公路局</t>
    <phoneticPr fontId="2" type="noConversion"/>
  </si>
  <si>
    <t>G312线光罗交界至S337路口段大修工程</t>
    <phoneticPr fontId="2" type="noConversion"/>
  </si>
  <si>
    <t>前期准备</t>
    <phoneticPr fontId="2" type="noConversion"/>
  </si>
  <si>
    <t>交通局</t>
    <phoneticPr fontId="2" type="noConversion"/>
  </si>
  <si>
    <t>安罗高速公路，全长19公里</t>
    <phoneticPr fontId="2" type="noConversion"/>
  </si>
  <si>
    <t>前期准备工作</t>
    <phoneticPr fontId="12" type="noConversion"/>
  </si>
  <si>
    <t>正在招投标</t>
    <phoneticPr fontId="12" type="noConversion"/>
  </si>
  <si>
    <t>办理前期手续</t>
    <phoneticPr fontId="12" type="noConversion"/>
  </si>
  <si>
    <t>合计（37个）</t>
    <phoneticPr fontId="2" type="noConversion"/>
  </si>
  <si>
    <t>罗山县县城第二水厂       项目</t>
    <phoneticPr fontId="2" type="noConversion"/>
  </si>
  <si>
    <t>罗山县村级光伏发电       项目</t>
    <phoneticPr fontId="2" type="noConversion"/>
  </si>
  <si>
    <t>罗山县青山镇皇城山旅游综合开发建设项目</t>
    <phoneticPr fontId="2" type="noConversion"/>
  </si>
  <si>
    <t>罗山县皇城山茶叶有限公司现代茶产生态示范园建设项目</t>
    <phoneticPr fontId="2" type="noConversion"/>
  </si>
</sst>
</file>

<file path=xl/styles.xml><?xml version="1.0" encoding="utf-8"?>
<styleSheet xmlns="http://schemas.openxmlformats.org/spreadsheetml/2006/main">
  <numFmts count="2">
    <numFmt numFmtId="176" formatCode="0.00_ "/>
    <numFmt numFmtId="177" formatCode="0.0_ "/>
  </numFmts>
  <fonts count="52">
    <font>
      <sz val="11"/>
      <color theme="1"/>
      <name val="宋体"/>
      <family val="2"/>
      <charset val="134"/>
      <scheme val="minor"/>
    </font>
    <font>
      <sz val="16"/>
      <color indexed="8"/>
      <name val="黑体"/>
      <family val="3"/>
      <charset val="134"/>
    </font>
    <font>
      <sz val="9"/>
      <name val="宋体"/>
      <family val="2"/>
      <charset val="134"/>
      <scheme val="minor"/>
    </font>
    <font>
      <sz val="12"/>
      <color indexed="8"/>
      <name val="宋体"/>
      <family val="3"/>
      <charset val="134"/>
    </font>
    <font>
      <sz val="10"/>
      <color indexed="8"/>
      <name val="宋体"/>
      <family val="3"/>
      <charset val="134"/>
    </font>
    <font>
      <sz val="22"/>
      <color indexed="8"/>
      <name val="文星标宋"/>
      <family val="3"/>
      <charset val="134"/>
    </font>
    <font>
      <sz val="9"/>
      <color indexed="8"/>
      <name val="宋体"/>
      <family val="3"/>
      <charset val="134"/>
    </font>
    <font>
      <b/>
      <sz val="9"/>
      <color indexed="8"/>
      <name val="宋体"/>
      <family val="3"/>
      <charset val="134"/>
    </font>
    <font>
      <b/>
      <sz val="10"/>
      <color indexed="8"/>
      <name val="宋体"/>
      <family val="3"/>
      <charset val="134"/>
    </font>
    <font>
      <sz val="9"/>
      <color indexed="8"/>
      <name val="黑体"/>
      <family val="3"/>
      <charset val="134"/>
    </font>
    <font>
      <b/>
      <sz val="9"/>
      <color indexed="8"/>
      <name val="黑体"/>
      <family val="3"/>
      <charset val="134"/>
    </font>
    <font>
      <sz val="8"/>
      <color indexed="8"/>
      <name val="宋体"/>
      <family val="3"/>
      <charset val="134"/>
    </font>
    <font>
      <sz val="9"/>
      <name val="宋体"/>
      <family val="3"/>
      <charset val="134"/>
    </font>
    <font>
      <sz val="11"/>
      <color indexed="9"/>
      <name val="等线"/>
      <charset val="134"/>
    </font>
    <font>
      <sz val="10"/>
      <name val="宋体"/>
      <family val="3"/>
      <charset val="134"/>
    </font>
    <font>
      <sz val="9"/>
      <color indexed="8"/>
      <name val="等线"/>
      <charset val="134"/>
    </font>
    <font>
      <sz val="9"/>
      <color rgb="FFFF0000"/>
      <name val="宋体"/>
      <family val="3"/>
      <charset val="134"/>
    </font>
    <font>
      <sz val="10"/>
      <color theme="1"/>
      <name val="宋体"/>
      <family val="3"/>
      <charset val="134"/>
    </font>
    <font>
      <sz val="9"/>
      <color theme="1"/>
      <name val="宋体"/>
      <family val="3"/>
      <charset val="134"/>
      <scheme val="minor"/>
    </font>
    <font>
      <sz val="9"/>
      <color indexed="8"/>
      <name val="宋体"/>
      <family val="3"/>
      <charset val="134"/>
    </font>
    <font>
      <sz val="9"/>
      <color indexed="8"/>
      <name val="宋体"/>
      <family val="3"/>
      <charset val="134"/>
    </font>
    <font>
      <sz val="9"/>
      <name val="宋体"/>
      <family val="3"/>
      <charset val="134"/>
    </font>
    <font>
      <vertAlign val="superscript"/>
      <sz val="9"/>
      <color indexed="8"/>
      <name val="宋体"/>
      <family val="3"/>
      <charset val="134"/>
    </font>
    <font>
      <sz val="7"/>
      <color indexed="8"/>
      <name val="宋体"/>
      <family val="3"/>
      <charset val="134"/>
    </font>
    <font>
      <sz val="11"/>
      <color theme="1"/>
      <name val="宋体"/>
      <family val="2"/>
      <charset val="134"/>
      <scheme val="minor"/>
    </font>
    <font>
      <b/>
      <sz val="11"/>
      <color theme="1"/>
      <name val="宋体"/>
      <family val="2"/>
      <charset val="134"/>
      <scheme val="minor"/>
    </font>
    <font>
      <sz val="9"/>
      <color theme="1"/>
      <name val="宋体"/>
      <family val="3"/>
      <charset val="134"/>
    </font>
    <font>
      <sz val="9"/>
      <color theme="1"/>
      <name val="宋体"/>
      <family val="2"/>
      <charset val="134"/>
      <scheme val="minor"/>
    </font>
    <font>
      <b/>
      <sz val="12"/>
      <color indexed="8"/>
      <name val="宋体"/>
      <family val="3"/>
      <charset val="134"/>
    </font>
    <font>
      <sz val="12"/>
      <name val="宋体"/>
      <family val="3"/>
      <charset val="134"/>
    </font>
    <font>
      <sz val="20"/>
      <color indexed="8"/>
      <name val="文星标宋"/>
      <family val="3"/>
      <charset val="134"/>
    </font>
    <font>
      <sz val="18"/>
      <color indexed="8"/>
      <name val="文星标宋"/>
      <family val="3"/>
      <charset val="134"/>
    </font>
    <font>
      <b/>
      <sz val="11"/>
      <color indexed="8"/>
      <name val="宋体"/>
      <family val="3"/>
      <charset val="134"/>
    </font>
    <font>
      <sz val="11"/>
      <name val="宋体"/>
      <family val="3"/>
      <charset val="134"/>
    </font>
    <font>
      <sz val="12"/>
      <name val="Times New Roman"/>
      <family val="1"/>
    </font>
    <font>
      <sz val="16"/>
      <name val="黑体"/>
      <family val="3"/>
      <charset val="134"/>
    </font>
    <font>
      <sz val="12"/>
      <name val="宋体"/>
      <family val="3"/>
      <charset val="134"/>
    </font>
    <font>
      <sz val="22"/>
      <name val="文星标宋"/>
      <family val="3"/>
      <charset val="134"/>
    </font>
    <font>
      <b/>
      <sz val="12"/>
      <name val="宋体"/>
      <family val="3"/>
      <charset val="134"/>
    </font>
    <font>
      <sz val="10"/>
      <name val="Arial"/>
      <family val="2"/>
    </font>
    <font>
      <b/>
      <sz val="12"/>
      <name val="Times New Roman"/>
      <family val="1"/>
    </font>
    <font>
      <b/>
      <sz val="11"/>
      <color theme="1"/>
      <name val="宋体"/>
      <family val="3"/>
      <charset val="134"/>
      <scheme val="minor"/>
    </font>
    <font>
      <b/>
      <sz val="12"/>
      <color theme="1"/>
      <name val="宋体"/>
      <family val="3"/>
      <charset val="134"/>
      <scheme val="minor"/>
    </font>
    <font>
      <b/>
      <sz val="9"/>
      <name val="宋体"/>
      <family val="3"/>
      <charset val="134"/>
    </font>
    <font>
      <sz val="11"/>
      <name val="宋体"/>
      <family val="2"/>
      <charset val="134"/>
      <scheme val="minor"/>
    </font>
    <font>
      <sz val="8"/>
      <name val="宋体"/>
      <family val="3"/>
      <charset val="134"/>
    </font>
    <font>
      <b/>
      <sz val="10"/>
      <name val="宋体"/>
      <family val="3"/>
      <charset val="134"/>
    </font>
    <font>
      <b/>
      <sz val="9"/>
      <name val="黑体"/>
      <family val="3"/>
      <charset val="134"/>
    </font>
    <font>
      <vertAlign val="superscript"/>
      <sz val="9"/>
      <name val="宋体"/>
      <family val="3"/>
      <charset val="134"/>
    </font>
    <font>
      <sz val="9"/>
      <name val="宋体"/>
      <family val="3"/>
      <charset val="134"/>
      <scheme val="minor"/>
    </font>
    <font>
      <sz val="16"/>
      <color theme="1"/>
      <name val="黑体"/>
      <family val="3"/>
      <charset val="134"/>
    </font>
    <font>
      <sz val="9"/>
      <color rgb="FFC00000"/>
      <name val="宋体"/>
      <family val="3"/>
      <charset val="134"/>
    </font>
  </fonts>
  <fills count="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57"/>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0"/>
      </left>
      <right/>
      <top style="thin">
        <color indexed="0"/>
      </top>
      <bottom style="thin">
        <color indexed="0"/>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s>
  <cellStyleXfs count="5">
    <xf numFmtId="0" fontId="0" fillId="0" borderId="0">
      <alignment vertical="center"/>
    </xf>
    <xf numFmtId="0" fontId="13" fillId="4" borderId="0" applyNumberFormat="0" applyBorder="0" applyAlignment="0" applyProtection="0">
      <alignment vertical="center"/>
    </xf>
    <xf numFmtId="0" fontId="34" fillId="0" borderId="0">
      <alignment vertical="center"/>
    </xf>
    <xf numFmtId="0" fontId="36" fillId="0" borderId="0">
      <alignment vertical="center"/>
    </xf>
    <xf numFmtId="0" fontId="39" fillId="0" borderId="0">
      <alignment vertical="center"/>
    </xf>
  </cellStyleXfs>
  <cellXfs count="267">
    <xf numFmtId="0" fontId="0" fillId="0" borderId="0" xfId="0">
      <alignment vertical="center"/>
    </xf>
    <xf numFmtId="0" fontId="3" fillId="2" borderId="0" xfId="0" applyFont="1" applyFill="1" applyAlignment="1">
      <alignment horizontal="center"/>
    </xf>
    <xf numFmtId="0" fontId="3" fillId="2" borderId="0" xfId="0" applyFont="1" applyFill="1" applyAlignment="1">
      <alignment horizontal="center" vertical="center"/>
    </xf>
    <xf numFmtId="0" fontId="4" fillId="2" borderId="0" xfId="0" applyNumberFormat="1" applyFont="1" applyFill="1" applyAlignment="1">
      <alignment horizontal="center" vertical="center"/>
    </xf>
    <xf numFmtId="0" fontId="3" fillId="2" borderId="0" xfId="0" applyNumberFormat="1" applyFont="1" applyFill="1" applyAlignment="1">
      <alignment horizontal="center" vertical="center" wrapText="1"/>
    </xf>
    <xf numFmtId="0" fontId="3" fillId="2" borderId="0" xfId="0" applyNumberFormat="1" applyFont="1" applyFill="1" applyBorder="1" applyAlignment="1">
      <alignment horizontal="center" vertical="center" wrapText="1"/>
    </xf>
    <xf numFmtId="0" fontId="3" fillId="2" borderId="0" xfId="0" applyFont="1" applyFill="1" applyBorder="1" applyAlignment="1"/>
    <xf numFmtId="0" fontId="4" fillId="2" borderId="1"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4" fillId="2" borderId="0" xfId="0" applyFont="1" applyFill="1" applyBorder="1" applyAlignment="1"/>
    <xf numFmtId="0" fontId="8" fillId="2" borderId="2"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3" xfId="0" applyNumberFormat="1" applyFont="1" applyFill="1" applyBorder="1" applyAlignment="1">
      <alignment horizontal="center" vertical="center" wrapText="1"/>
    </xf>
    <xf numFmtId="0" fontId="9" fillId="2" borderId="0" xfId="0" applyFont="1" applyFill="1" applyBorder="1" applyAlignment="1">
      <alignment wrapText="1"/>
    </xf>
    <xf numFmtId="0" fontId="7" fillId="2" borderId="2" xfId="0"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wrapText="1"/>
    </xf>
    <xf numFmtId="0" fontId="6" fillId="2" borderId="0" xfId="0" applyFont="1" applyFill="1" applyBorder="1" applyAlignment="1">
      <alignment wrapText="1"/>
    </xf>
    <xf numFmtId="0" fontId="6" fillId="2" borderId="2"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6" fillId="2" borderId="0" xfId="0" applyFont="1" applyFill="1" applyBorder="1" applyAlignment="1"/>
    <xf numFmtId="0" fontId="6" fillId="2" borderId="2" xfId="0" applyFont="1" applyFill="1" applyBorder="1" applyAlignment="1">
      <alignment horizontal="center" vertical="center" wrapText="1"/>
    </xf>
    <xf numFmtId="0" fontId="6" fillId="2" borderId="0" xfId="0" applyNumberFormat="1"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0" fontId="15" fillId="2" borderId="0" xfId="0" applyFont="1" applyFill="1" applyBorder="1" applyAlignment="1">
      <alignment vertical="center"/>
    </xf>
    <xf numFmtId="49" fontId="6" fillId="2" borderId="2" xfId="0" applyNumberFormat="1" applyFont="1" applyFill="1" applyBorder="1" applyAlignment="1">
      <alignment horizontal="center" vertical="center" wrapText="1"/>
    </xf>
    <xf numFmtId="0" fontId="6" fillId="2" borderId="5" xfId="0" applyNumberFormat="1" applyFont="1" applyFill="1" applyBorder="1" applyAlignment="1">
      <alignment horizontal="center" vertical="center" wrapText="1"/>
    </xf>
    <xf numFmtId="176" fontId="6" fillId="2" borderId="2" xfId="0" applyNumberFormat="1" applyFont="1" applyFill="1" applyBorder="1" applyAlignment="1">
      <alignment horizontal="center" vertical="center" wrapText="1"/>
    </xf>
    <xf numFmtId="0" fontId="17" fillId="0" borderId="6" xfId="0" applyNumberFormat="1" applyFont="1" applyFill="1" applyBorder="1" applyAlignment="1">
      <alignment horizontal="center" vertical="center" wrapText="1"/>
    </xf>
    <xf numFmtId="0" fontId="12" fillId="2" borderId="2" xfId="0" applyNumberFormat="1" applyFont="1" applyFill="1" applyBorder="1" applyAlignment="1">
      <alignment horizontal="center" vertical="center" wrapText="1"/>
    </xf>
    <xf numFmtId="0" fontId="17" fillId="0" borderId="2" xfId="0" applyNumberFormat="1" applyFont="1" applyFill="1" applyBorder="1" applyAlignment="1" applyProtection="1">
      <alignment horizontal="center" vertical="center" wrapText="1"/>
    </xf>
    <xf numFmtId="0" fontId="6" fillId="2" borderId="0" xfId="0" applyNumberFormat="1" applyFont="1" applyFill="1" applyBorder="1" applyAlignment="1">
      <alignment wrapText="1"/>
    </xf>
    <xf numFmtId="0" fontId="6" fillId="2" borderId="0"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2" xfId="0" applyNumberFormat="1" applyFont="1" applyFill="1" applyBorder="1" applyAlignment="1">
      <alignment horizontal="center" vertical="center"/>
    </xf>
    <xf numFmtId="0" fontId="11" fillId="2" borderId="2" xfId="0"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176" fontId="6" fillId="2" borderId="6"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1" fillId="2" borderId="0" xfId="0" applyFont="1" applyFill="1" applyAlignment="1">
      <alignment vertical="center"/>
    </xf>
    <xf numFmtId="0" fontId="7" fillId="2" borderId="2" xfId="0" applyNumberFormat="1" applyFont="1" applyFill="1" applyBorder="1" applyAlignment="1">
      <alignment horizontal="center" vertical="center" wrapText="1"/>
    </xf>
    <xf numFmtId="0" fontId="3" fillId="0" borderId="0" xfId="0" applyFont="1" applyFill="1" applyAlignment="1">
      <alignment horizontal="center" vertical="center"/>
    </xf>
    <xf numFmtId="0" fontId="8" fillId="0" borderId="3"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0" fontId="20" fillId="0" borderId="3"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0" fontId="19"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20" fillId="0" borderId="3" xfId="0" applyFont="1" applyFill="1" applyBorder="1" applyAlignment="1">
      <alignment horizontal="center" vertical="center" wrapText="1"/>
    </xf>
    <xf numFmtId="0" fontId="6" fillId="0" borderId="0" xfId="0" applyFont="1" applyFill="1" applyBorder="1" applyAlignment="1"/>
    <xf numFmtId="0" fontId="3" fillId="0" borderId="0" xfId="0" applyFont="1" applyFill="1" applyBorder="1" applyAlignment="1">
      <alignment horizontal="center" vertical="center"/>
    </xf>
    <xf numFmtId="0" fontId="0" fillId="0" borderId="0" xfId="0" applyFill="1">
      <alignment vertical="center"/>
    </xf>
    <xf numFmtId="0" fontId="12" fillId="0" borderId="3"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23" fillId="2" borderId="2"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26" fillId="0" borderId="2" xfId="0" applyNumberFormat="1" applyFont="1" applyFill="1" applyBorder="1" applyAlignment="1" applyProtection="1">
      <alignment horizontal="center" vertical="center" wrapText="1"/>
    </xf>
    <xf numFmtId="0" fontId="27" fillId="0" borderId="0" xfId="0" applyFont="1" applyFill="1" applyAlignment="1">
      <alignment horizontal="center" vertical="center" wrapText="1"/>
    </xf>
    <xf numFmtId="0" fontId="1" fillId="0" borderId="0" xfId="0" applyFont="1" applyFill="1" applyAlignment="1">
      <alignment vertical="center" wrapText="1"/>
    </xf>
    <xf numFmtId="0" fontId="3" fillId="0" borderId="0" xfId="0" applyFont="1" applyAlignment="1">
      <alignment vertical="center" wrapText="1"/>
    </xf>
    <xf numFmtId="31" fontId="0" fillId="0" borderId="0" xfId="0" applyNumberFormat="1" applyFont="1" applyFill="1" applyAlignment="1">
      <alignment horizontal="left" vertical="center" wrapText="1"/>
    </xf>
    <xf numFmtId="0" fontId="31" fillId="0" borderId="0" xfId="0" applyFont="1" applyAlignment="1">
      <alignment horizontal="center" vertical="center" wrapText="1"/>
    </xf>
    <xf numFmtId="0" fontId="28" fillId="0" borderId="6" xfId="0" applyFont="1" applyFill="1" applyBorder="1" applyAlignment="1">
      <alignment horizontal="center" vertical="center" wrapText="1"/>
    </xf>
    <xf numFmtId="0" fontId="28" fillId="0" borderId="8" xfId="0" applyFont="1" applyBorder="1" applyAlignment="1">
      <alignment horizontal="center" vertical="center" wrapText="1"/>
    </xf>
    <xf numFmtId="10" fontId="28" fillId="0" borderId="6" xfId="0" applyNumberFormat="1" applyFont="1" applyBorder="1" applyAlignment="1">
      <alignment horizontal="center" vertical="center" wrapText="1"/>
    </xf>
    <xf numFmtId="0" fontId="3" fillId="0" borderId="0" xfId="0" applyFont="1">
      <alignment vertical="center"/>
    </xf>
    <xf numFmtId="0" fontId="3" fillId="0" borderId="6" xfId="0" applyFont="1" applyFill="1" applyBorder="1" applyAlignment="1">
      <alignment horizontal="center" vertical="center" wrapText="1"/>
    </xf>
    <xf numFmtId="0" fontId="3" fillId="0" borderId="6" xfId="0" applyFont="1" applyBorder="1" applyAlignment="1">
      <alignment horizontal="center" vertical="center" wrapText="1"/>
    </xf>
    <xf numFmtId="10" fontId="0" fillId="0" borderId="6" xfId="0" applyNumberFormat="1" applyFont="1" applyBorder="1" applyAlignment="1">
      <alignment horizontal="center" vertical="center" wrapText="1"/>
    </xf>
    <xf numFmtId="0" fontId="29" fillId="0" borderId="6" xfId="0" applyFont="1" applyFill="1" applyBorder="1" applyAlignment="1">
      <alignment horizontal="center" vertical="center" wrapText="1"/>
    </xf>
    <xf numFmtId="0" fontId="29" fillId="0" borderId="6" xfId="0" applyFont="1" applyBorder="1" applyAlignment="1">
      <alignment horizontal="center" vertical="center" wrapText="1"/>
    </xf>
    <xf numFmtId="0" fontId="33" fillId="0" borderId="0" xfId="0" applyFont="1">
      <alignment vertical="center"/>
    </xf>
    <xf numFmtId="0" fontId="33" fillId="0" borderId="0" xfId="0" applyFont="1" applyFill="1">
      <alignment vertical="center"/>
    </xf>
    <xf numFmtId="0" fontId="0" fillId="0" borderId="0" xfId="0" applyFont="1" applyAlignment="1"/>
    <xf numFmtId="0" fontId="34" fillId="0" borderId="0" xfId="2" applyFont="1" applyAlignment="1"/>
    <xf numFmtId="0" fontId="0" fillId="0" borderId="0" xfId="2" applyFont="1" applyAlignment="1">
      <alignment vertical="center"/>
    </xf>
    <xf numFmtId="0" fontId="0" fillId="0" borderId="6" xfId="3" applyFont="1" applyFill="1" applyBorder="1" applyAlignment="1">
      <alignment horizontal="center" vertical="center" wrapText="1"/>
    </xf>
    <xf numFmtId="0" fontId="38" fillId="0" borderId="6" xfId="3" applyFont="1" applyFill="1" applyBorder="1" applyAlignment="1">
      <alignment horizontal="center" vertical="center" wrapText="1"/>
    </xf>
    <xf numFmtId="0" fontId="38" fillId="0" borderId="0" xfId="2" applyFont="1" applyAlignment="1"/>
    <xf numFmtId="0" fontId="0" fillId="0" borderId="6" xfId="4" applyFont="1" applyFill="1" applyBorder="1" applyAlignment="1">
      <alignment horizontal="center" vertical="center" wrapText="1"/>
    </xf>
    <xf numFmtId="0" fontId="32" fillId="0" borderId="14" xfId="0" applyFont="1" applyBorder="1" applyAlignment="1">
      <alignment horizontal="center" vertical="center" wrapText="1"/>
    </xf>
    <xf numFmtId="10" fontId="32" fillId="0" borderId="14" xfId="0" applyNumberFormat="1" applyFont="1" applyBorder="1" applyAlignment="1">
      <alignment horizontal="center" vertical="center" wrapText="1"/>
    </xf>
    <xf numFmtId="0" fontId="40" fillId="0" borderId="0" xfId="2" applyFont="1" applyAlignment="1"/>
    <xf numFmtId="0" fontId="25" fillId="0" borderId="6" xfId="3" applyFont="1" applyFill="1" applyBorder="1" applyAlignment="1">
      <alignment horizontal="center" vertical="center" wrapText="1"/>
    </xf>
    <xf numFmtId="0" fontId="40" fillId="0" borderId="0" xfId="2" applyFont="1" applyAlignment="1">
      <alignment horizontal="center"/>
    </xf>
    <xf numFmtId="0" fontId="25" fillId="0" borderId="14" xfId="3" applyFont="1" applyFill="1" applyBorder="1" applyAlignment="1">
      <alignment horizontal="center" vertical="center" wrapText="1"/>
    </xf>
    <xf numFmtId="0" fontId="24" fillId="0" borderId="6" xfId="3" applyFont="1" applyFill="1" applyBorder="1" applyAlignment="1">
      <alignment horizontal="center" vertical="center" wrapText="1"/>
    </xf>
    <xf numFmtId="0" fontId="32" fillId="0" borderId="8" xfId="0" applyFont="1" applyBorder="1" applyAlignment="1">
      <alignment horizontal="center" vertical="center" wrapText="1"/>
    </xf>
    <xf numFmtId="0" fontId="7" fillId="2" borderId="2" xfId="0" applyNumberFormat="1" applyFont="1" applyFill="1" applyBorder="1" applyAlignment="1">
      <alignment horizontal="center" vertical="center" wrapText="1"/>
    </xf>
    <xf numFmtId="10" fontId="3" fillId="0" borderId="6" xfId="0" applyNumberFormat="1" applyFont="1" applyBorder="1" applyAlignment="1">
      <alignment horizontal="center" vertical="center" wrapText="1"/>
    </xf>
    <xf numFmtId="10" fontId="42" fillId="0" borderId="6" xfId="0" applyNumberFormat="1" applyFont="1" applyBorder="1" applyAlignment="1">
      <alignment horizontal="center" vertical="center" wrapText="1"/>
    </xf>
    <xf numFmtId="0" fontId="8" fillId="2" borderId="2"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16" fillId="0" borderId="2"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10" fontId="16" fillId="2" borderId="0" xfId="0" applyNumberFormat="1" applyFont="1" applyFill="1" applyBorder="1" applyAlignment="1"/>
    <xf numFmtId="0" fontId="18" fillId="0" borderId="3" xfId="0" applyFont="1" applyFill="1" applyBorder="1" applyAlignment="1">
      <alignment horizontal="center" vertical="center" wrapText="1"/>
    </xf>
    <xf numFmtId="10" fontId="6" fillId="2" borderId="2" xfId="0" applyNumberFormat="1" applyFont="1" applyFill="1" applyBorder="1" applyAlignment="1">
      <alignment horizontal="center" vertical="center" wrapText="1"/>
    </xf>
    <xf numFmtId="10" fontId="8" fillId="2" borderId="2" xfId="0" applyNumberFormat="1" applyFont="1" applyFill="1" applyBorder="1" applyAlignment="1">
      <alignment horizontal="center" vertical="center" wrapText="1"/>
    </xf>
    <xf numFmtId="10" fontId="4" fillId="2" borderId="2" xfId="0" applyNumberFormat="1" applyFont="1" applyFill="1" applyBorder="1" applyAlignment="1">
      <alignment horizontal="center" vertical="center" wrapText="1"/>
    </xf>
    <xf numFmtId="0" fontId="26" fillId="0" borderId="8" xfId="0" applyNumberFormat="1" applyFont="1" applyFill="1" applyBorder="1" applyAlignment="1">
      <alignment horizontal="center" vertical="center" wrapText="1"/>
    </xf>
    <xf numFmtId="0" fontId="26" fillId="0" borderId="3" xfId="0" applyNumberFormat="1" applyFont="1" applyFill="1" applyBorder="1" applyAlignment="1" applyProtection="1">
      <alignment horizontal="center" vertical="center" wrapText="1"/>
    </xf>
    <xf numFmtId="10" fontId="6" fillId="2" borderId="2" xfId="0" applyNumberFormat="1" applyFont="1" applyFill="1" applyBorder="1" applyAlignment="1">
      <alignment horizontal="center" vertical="center"/>
    </xf>
    <xf numFmtId="0" fontId="41" fillId="0" borderId="2" xfId="0" applyFont="1" applyBorder="1">
      <alignment vertical="center"/>
    </xf>
    <xf numFmtId="10" fontId="41" fillId="0" borderId="2" xfId="0" applyNumberFormat="1" applyFont="1" applyBorder="1">
      <alignment vertical="center"/>
    </xf>
    <xf numFmtId="0" fontId="41" fillId="0" borderId="0" xfId="0" applyFont="1">
      <alignment vertical="center"/>
    </xf>
    <xf numFmtId="0" fontId="8" fillId="2" borderId="2"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43" fillId="0" borderId="3"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44" fillId="0" borderId="0" xfId="0" applyFont="1" applyFill="1">
      <alignment vertical="center"/>
    </xf>
    <xf numFmtId="0" fontId="35" fillId="2" borderId="0" xfId="0" applyFont="1" applyFill="1" applyAlignment="1">
      <alignment vertical="center"/>
    </xf>
    <xf numFmtId="0" fontId="12" fillId="0" borderId="8" xfId="0" applyNumberFormat="1" applyFont="1" applyFill="1" applyBorder="1" applyAlignment="1">
      <alignment horizontal="center" vertical="center" wrapText="1"/>
    </xf>
    <xf numFmtId="0" fontId="41" fillId="0" borderId="2" xfId="0" applyFont="1" applyBorder="1" applyAlignment="1">
      <alignment horizontal="center" vertical="center"/>
    </xf>
    <xf numFmtId="0" fontId="1" fillId="2" borderId="0" xfId="0" applyFont="1" applyFill="1" applyAlignment="1">
      <alignment horizontal="center" vertical="center"/>
    </xf>
    <xf numFmtId="0" fontId="0" fillId="0" borderId="0" xfId="0" applyAlignment="1">
      <alignment horizontal="center" vertical="center"/>
    </xf>
    <xf numFmtId="0" fontId="35" fillId="2" borderId="0" xfId="0" applyFont="1" applyFill="1" applyAlignment="1">
      <alignment horizontal="center" vertical="center"/>
    </xf>
    <xf numFmtId="0" fontId="7" fillId="2" borderId="2" xfId="0" applyNumberFormat="1" applyFont="1" applyFill="1" applyBorder="1" applyAlignment="1">
      <alignment horizontal="center" vertical="center" wrapText="1"/>
    </xf>
    <xf numFmtId="0" fontId="6" fillId="2" borderId="16" xfId="0" applyNumberFormat="1" applyFont="1" applyFill="1" applyBorder="1" applyAlignment="1">
      <alignment horizontal="center" vertical="center" wrapText="1"/>
    </xf>
    <xf numFmtId="49" fontId="11" fillId="2" borderId="16" xfId="0" applyNumberFormat="1"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3" xfId="0" applyNumberFormat="1" applyFont="1" applyFill="1" applyBorder="1" applyAlignment="1">
      <alignment horizontal="center" vertical="center" wrapText="1"/>
    </xf>
    <xf numFmtId="0" fontId="45" fillId="2" borderId="2" xfId="0" applyNumberFormat="1" applyFont="1" applyFill="1" applyBorder="1" applyAlignment="1">
      <alignment horizontal="center" vertical="center" wrapText="1"/>
    </xf>
    <xf numFmtId="0" fontId="12" fillId="2" borderId="3" xfId="0" applyNumberFormat="1" applyFont="1" applyFill="1" applyBorder="1" applyAlignment="1">
      <alignment horizontal="center" vertical="center" wrapText="1"/>
    </xf>
    <xf numFmtId="0" fontId="12" fillId="2" borderId="0" xfId="0" applyFont="1" applyFill="1" applyBorder="1" applyAlignment="1"/>
    <xf numFmtId="0" fontId="29" fillId="0" borderId="0" xfId="0" applyFont="1" applyFill="1" applyAlignment="1">
      <alignment horizontal="center" vertical="center"/>
    </xf>
    <xf numFmtId="0" fontId="46" fillId="0" borderId="3" xfId="0" applyNumberFormat="1" applyFont="1" applyFill="1" applyBorder="1" applyAlignment="1">
      <alignment horizontal="center" vertical="center" wrapText="1"/>
    </xf>
    <xf numFmtId="10" fontId="47" fillId="0" borderId="2" xfId="0" applyNumberFormat="1" applyFont="1" applyFill="1" applyBorder="1" applyAlignment="1">
      <alignment horizontal="center" vertical="center" wrapText="1"/>
    </xf>
    <xf numFmtId="0" fontId="43" fillId="0" borderId="2" xfId="0" applyNumberFormat="1"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4" fillId="0" borderId="6" xfId="0" applyNumberFormat="1" applyFont="1" applyFill="1" applyBorder="1" applyAlignment="1">
      <alignment horizontal="center" vertical="center" wrapText="1"/>
    </xf>
    <xf numFmtId="0" fontId="12" fillId="0" borderId="6"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4"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43" fillId="0" borderId="7" xfId="0"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12" fillId="0" borderId="3" xfId="0" applyNumberFormat="1" applyFont="1" applyFill="1" applyBorder="1" applyAlignment="1">
      <alignment horizontal="center" vertical="center"/>
    </xf>
    <xf numFmtId="0" fontId="14" fillId="0" borderId="2" xfId="0" applyFont="1" applyFill="1" applyBorder="1" applyAlignment="1">
      <alignment horizontal="center" vertical="center" wrapText="1"/>
    </xf>
    <xf numFmtId="0" fontId="12" fillId="0" borderId="0" xfId="0" applyFont="1" applyFill="1" applyBorder="1" applyAlignment="1"/>
    <xf numFmtId="0" fontId="12"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0" fontId="2" fillId="0" borderId="0" xfId="0" applyFont="1" applyFill="1" applyAlignment="1">
      <alignment horizontal="center" vertical="center" wrapText="1"/>
    </xf>
    <xf numFmtId="0" fontId="50" fillId="0" borderId="0" xfId="0" applyFont="1">
      <alignment vertical="center"/>
    </xf>
    <xf numFmtId="0" fontId="6" fillId="0" borderId="3" xfId="0" applyFont="1" applyFill="1" applyBorder="1" applyAlignment="1">
      <alignment horizontal="center" vertical="center"/>
    </xf>
    <xf numFmtId="0" fontId="6" fillId="0" borderId="0" xfId="0" applyFont="1" applyFill="1" applyBorder="1" applyAlignment="1">
      <alignment wrapText="1"/>
    </xf>
    <xf numFmtId="49" fontId="6" fillId="0" borderId="2"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6" fillId="0" borderId="2" xfId="0" applyFont="1" applyFill="1" applyBorder="1" applyAlignment="1">
      <alignment horizontal="center" wrapText="1"/>
    </xf>
    <xf numFmtId="176" fontId="6" fillId="0" borderId="2"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6" fillId="0" borderId="0" xfId="0" applyNumberFormat="1" applyFont="1" applyFill="1" applyBorder="1" applyAlignment="1">
      <alignment wrapText="1"/>
    </xf>
    <xf numFmtId="0" fontId="6" fillId="0" borderId="2" xfId="0" applyFont="1" applyFill="1" applyBorder="1" applyAlignment="1">
      <alignment wrapText="1"/>
    </xf>
    <xf numFmtId="0" fontId="16" fillId="0" borderId="0" xfId="0"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vertical="center" wrapText="1"/>
    </xf>
    <xf numFmtId="0" fontId="6" fillId="2" borderId="2" xfId="0" applyNumberFormat="1" applyFont="1" applyFill="1" applyBorder="1" applyAlignment="1">
      <alignment horizontal="center" vertical="center" wrapText="1"/>
    </xf>
    <xf numFmtId="0" fontId="15" fillId="0" borderId="0" xfId="0" applyFont="1" applyFill="1" applyBorder="1" applyAlignment="1">
      <alignment vertical="center"/>
    </xf>
    <xf numFmtId="0" fontId="45" fillId="0" borderId="3"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NumberFormat="1" applyFont="1" applyFill="1" applyBorder="1" applyAlignment="1">
      <alignment horizontal="center" vertical="center"/>
    </xf>
    <xf numFmtId="0" fontId="6" fillId="0" borderId="6" xfId="0" applyNumberFormat="1" applyFont="1" applyFill="1" applyBorder="1" applyAlignment="1">
      <alignment horizontal="center" vertical="center" wrapText="1"/>
    </xf>
    <xf numFmtId="176" fontId="6" fillId="0" borderId="6" xfId="0" applyNumberFormat="1" applyFont="1" applyFill="1" applyBorder="1" applyAlignment="1">
      <alignment horizontal="center" vertical="center" wrapText="1"/>
    </xf>
    <xf numFmtId="0" fontId="6" fillId="0" borderId="0" xfId="0" applyFont="1" applyFill="1" applyBorder="1" applyAlignment="1">
      <alignment horizontal="center"/>
    </xf>
    <xf numFmtId="0" fontId="6" fillId="0" borderId="0" xfId="0" applyFont="1" applyFill="1" applyBorder="1" applyAlignment="1">
      <alignment horizontal="center" vertical="center"/>
    </xf>
    <xf numFmtId="0" fontId="3" fillId="0" borderId="0" xfId="0" applyFont="1" applyFill="1" applyBorder="1" applyAlignment="1">
      <alignment horizontal="center"/>
    </xf>
    <xf numFmtId="0" fontId="4"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wrapText="1"/>
    </xf>
    <xf numFmtId="0" fontId="3" fillId="0" borderId="0" xfId="0" applyFont="1" applyFill="1" applyBorder="1" applyAlignment="1"/>
    <xf numFmtId="0" fontId="51" fillId="2" borderId="0" xfId="0" applyFont="1" applyFill="1" applyBorder="1" applyAlignment="1"/>
    <xf numFmtId="0" fontId="51" fillId="2" borderId="0" xfId="0" applyFont="1" applyFill="1" applyBorder="1" applyAlignment="1">
      <alignment wrapText="1"/>
    </xf>
    <xf numFmtId="0" fontId="6" fillId="0" borderId="2" xfId="0" applyFont="1" applyFill="1" applyBorder="1" applyAlignment="1">
      <alignment vertical="center"/>
    </xf>
    <xf numFmtId="0" fontId="6" fillId="2" borderId="2" xfId="0" applyNumberFormat="1" applyFont="1" applyFill="1" applyBorder="1" applyAlignment="1">
      <alignment horizontal="center" vertical="center" wrapText="1"/>
    </xf>
    <xf numFmtId="0" fontId="25" fillId="0" borderId="8" xfId="3" applyFont="1" applyFill="1" applyBorder="1" applyAlignment="1">
      <alignment horizontal="center" vertical="center" wrapText="1"/>
    </xf>
    <xf numFmtId="0" fontId="25" fillId="0" borderId="12" xfId="3" applyFont="1" applyFill="1" applyBorder="1" applyAlignment="1">
      <alignment horizontal="center" vertical="center" wrapText="1"/>
    </xf>
    <xf numFmtId="0" fontId="25" fillId="0" borderId="13" xfId="3" applyFont="1" applyFill="1" applyBorder="1" applyAlignment="1">
      <alignment horizontal="center" vertical="center" wrapText="1"/>
    </xf>
    <xf numFmtId="0" fontId="35" fillId="0" borderId="0" xfId="2" applyFont="1" applyAlignment="1">
      <alignment horizontal="left" vertical="center"/>
    </xf>
    <xf numFmtId="0" fontId="35" fillId="0" borderId="0" xfId="2" applyFont="1" applyAlignment="1">
      <alignment horizontal="center" vertical="center"/>
    </xf>
    <xf numFmtId="0" fontId="0" fillId="0" borderId="10" xfId="2" applyFont="1" applyBorder="1" applyAlignment="1">
      <alignment horizontal="left" vertical="center"/>
    </xf>
    <xf numFmtId="0" fontId="25" fillId="0" borderId="6" xfId="3" applyFont="1" applyFill="1" applyBorder="1" applyAlignment="1">
      <alignment horizontal="center" vertical="center" wrapText="1"/>
    </xf>
    <xf numFmtId="0" fontId="37" fillId="0" borderId="0" xfId="3" applyFont="1" applyFill="1" applyAlignment="1">
      <alignment horizontal="center"/>
    </xf>
    <xf numFmtId="0" fontId="0" fillId="0" borderId="10" xfId="2" applyFont="1" applyBorder="1" applyAlignment="1">
      <alignment horizontal="right" vertical="center"/>
    </xf>
    <xf numFmtId="0" fontId="30" fillId="0" borderId="0" xfId="0" applyFont="1" applyFill="1" applyAlignment="1">
      <alignment horizontal="center" vertical="center" wrapText="1"/>
    </xf>
    <xf numFmtId="0" fontId="30" fillId="0" borderId="0" xfId="0" applyFont="1" applyAlignment="1">
      <alignment horizontal="center" vertical="center" wrapText="1"/>
    </xf>
    <xf numFmtId="0" fontId="4" fillId="0" borderId="10" xfId="0" applyFont="1" applyBorder="1" applyAlignment="1">
      <alignment horizontal="right" vertical="center" wrapText="1"/>
    </xf>
    <xf numFmtId="0" fontId="32" fillId="0" borderId="11"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1"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6" fillId="2" borderId="4" xfId="0" applyNumberFormat="1" applyFont="1" applyFill="1" applyBorder="1" applyAlignment="1">
      <alignment horizontal="center" vertical="center" wrapText="1"/>
    </xf>
    <xf numFmtId="0" fontId="6" fillId="2" borderId="17" xfId="0" applyNumberFormat="1" applyFont="1" applyFill="1" applyBorder="1" applyAlignment="1">
      <alignment horizontal="center" vertical="center" wrapText="1"/>
    </xf>
    <xf numFmtId="0" fontId="6" fillId="2" borderId="5"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6" fillId="2" borderId="18"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8" fillId="2" borderId="3" xfId="0" applyNumberFormat="1"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5" fillId="2" borderId="0"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right" vertical="center" wrapText="1"/>
    </xf>
    <xf numFmtId="0" fontId="4" fillId="3" borderId="1" xfId="0" applyNumberFormat="1" applyFont="1" applyFill="1" applyBorder="1" applyAlignment="1">
      <alignment horizontal="right" vertical="center" wrapText="1"/>
    </xf>
    <xf numFmtId="0" fontId="41" fillId="0" borderId="3" xfId="0" applyFont="1" applyBorder="1" applyAlignment="1">
      <alignment horizontal="center"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5" fillId="3" borderId="0" xfId="0"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6" fillId="2" borderId="1" xfId="0" applyNumberFormat="1" applyFont="1" applyFill="1" applyBorder="1" applyAlignment="1">
      <alignment horizontal="left" vertical="center" wrapText="1"/>
    </xf>
    <xf numFmtId="0" fontId="7" fillId="2" borderId="2" xfId="0" applyNumberFormat="1" applyFont="1" applyFill="1" applyBorder="1" applyAlignment="1">
      <alignment horizontal="center" vertical="center" wrapText="1"/>
    </xf>
    <xf numFmtId="0" fontId="29" fillId="2" borderId="0" xfId="0" applyFont="1" applyFill="1" applyAlignment="1">
      <alignment horizontal="center"/>
    </xf>
    <xf numFmtId="0" fontId="14" fillId="2" borderId="0" xfId="0" applyNumberFormat="1" applyFont="1" applyFill="1" applyAlignment="1">
      <alignment horizontal="center" vertical="center"/>
    </xf>
    <xf numFmtId="0" fontId="29" fillId="2" borderId="0" xfId="0" applyFont="1" applyFill="1" applyAlignment="1">
      <alignment horizontal="center" vertical="center"/>
    </xf>
    <xf numFmtId="0" fontId="29" fillId="2" borderId="0" xfId="0" applyNumberFormat="1" applyFont="1" applyFill="1" applyAlignment="1">
      <alignment horizontal="center" vertical="center" wrapText="1"/>
    </xf>
    <xf numFmtId="0" fontId="37" fillId="2" borderId="0" xfId="0" applyNumberFormat="1"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0" fontId="14" fillId="2" borderId="1" xfId="0" applyNumberFormat="1" applyFont="1" applyFill="1" applyBorder="1" applyAlignment="1">
      <alignment horizontal="right" vertical="center" wrapText="1"/>
    </xf>
    <xf numFmtId="0" fontId="14" fillId="3" borderId="1" xfId="0" applyNumberFormat="1" applyFont="1" applyFill="1" applyBorder="1" applyAlignment="1">
      <alignment horizontal="right" vertical="center" wrapText="1"/>
    </xf>
    <xf numFmtId="0" fontId="46" fillId="2" borderId="2" xfId="0" applyNumberFormat="1" applyFont="1" applyFill="1" applyBorder="1" applyAlignment="1">
      <alignment horizontal="center" vertical="center" wrapText="1"/>
    </xf>
    <xf numFmtId="0" fontId="46" fillId="2" borderId="4" xfId="0" applyNumberFormat="1" applyFont="1" applyFill="1" applyBorder="1" applyAlignment="1">
      <alignment horizontal="center" vertical="center" wrapText="1"/>
    </xf>
    <xf numFmtId="0" fontId="46" fillId="2" borderId="3" xfId="0" applyNumberFormat="1" applyFont="1" applyFill="1" applyBorder="1" applyAlignment="1">
      <alignment horizontal="center" vertical="center" wrapText="1"/>
    </xf>
    <xf numFmtId="0" fontId="46" fillId="2" borderId="5" xfId="0" applyNumberFormat="1" applyFont="1" applyFill="1" applyBorder="1" applyAlignment="1">
      <alignment horizontal="center" vertical="center" wrapText="1"/>
    </xf>
    <xf numFmtId="0" fontId="46" fillId="2" borderId="2" xfId="0" applyNumberFormat="1" applyFont="1" applyFill="1" applyBorder="1" applyAlignment="1">
      <alignment horizontal="center" vertical="center" wrapText="1"/>
    </xf>
    <xf numFmtId="0" fontId="46" fillId="2" borderId="15" xfId="0" applyNumberFormat="1" applyFont="1" applyFill="1" applyBorder="1" applyAlignment="1">
      <alignment horizontal="center" vertical="center" wrapText="1"/>
    </xf>
    <xf numFmtId="0" fontId="46" fillId="2" borderId="16" xfId="0" applyNumberFormat="1" applyFont="1" applyFill="1" applyBorder="1" applyAlignment="1">
      <alignment horizontal="center" vertical="center" wrapText="1"/>
    </xf>
    <xf numFmtId="0" fontId="12" fillId="2" borderId="4" xfId="0" applyNumberFormat="1" applyFont="1" applyFill="1" applyBorder="1" applyAlignment="1">
      <alignment horizontal="center" vertical="center" wrapText="1"/>
    </xf>
    <xf numFmtId="0" fontId="12" fillId="2" borderId="17"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5" xfId="0" applyNumberFormat="1" applyFont="1" applyFill="1" applyBorder="1" applyAlignment="1">
      <alignment horizontal="center" vertical="center" wrapText="1"/>
    </xf>
    <xf numFmtId="0" fontId="12" fillId="2" borderId="6" xfId="0" applyNumberFormat="1" applyFont="1" applyFill="1" applyBorder="1" applyAlignment="1">
      <alignment horizontal="center" vertical="center" wrapText="1"/>
    </xf>
    <xf numFmtId="0" fontId="44" fillId="0" borderId="2" xfId="0" applyFont="1" applyBorder="1" applyAlignment="1">
      <alignment horizontal="center" vertical="center"/>
    </xf>
    <xf numFmtId="0" fontId="12" fillId="2" borderId="2" xfId="0" applyNumberFormat="1" applyFont="1" applyFill="1" applyBorder="1" applyAlignment="1">
      <alignment horizontal="center" vertical="center" wrapText="1"/>
    </xf>
    <xf numFmtId="0" fontId="41" fillId="0" borderId="2" xfId="0" applyFont="1" applyBorder="1" applyAlignment="1">
      <alignment horizontal="center" vertical="center"/>
    </xf>
  </cellXfs>
  <cellStyles count="5">
    <cellStyle name="常规" xfId="0" builtinId="0"/>
    <cellStyle name="常规 56" xfId="2"/>
    <cellStyle name="常规_Sheet1" xfId="3"/>
    <cellStyle name="常规_高技术产业谋划重大项目（终）(1)" xfId="4"/>
    <cellStyle name="着色 6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9E4C5"/>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L16"/>
  <sheetViews>
    <sheetView topLeftCell="A7" workbookViewId="0">
      <selection activeCell="L6" sqref="L6"/>
    </sheetView>
  </sheetViews>
  <sheetFormatPr defaultRowHeight="13.5"/>
  <cols>
    <col min="2" max="2" width="16.75" customWidth="1"/>
    <col min="4" max="4" width="11" customWidth="1"/>
    <col min="5" max="5" width="10.5" customWidth="1"/>
    <col min="7" max="7" width="10.125" customWidth="1"/>
    <col min="10" max="10" width="13.875" customWidth="1"/>
  </cols>
  <sheetData>
    <row r="1" spans="1:12" s="87" customFormat="1" ht="25.5" customHeight="1">
      <c r="A1" s="199" t="s">
        <v>734</v>
      </c>
      <c r="B1" s="200"/>
    </row>
    <row r="2" spans="1:12" s="88" customFormat="1" ht="30" customHeight="1">
      <c r="A2" s="203" t="s">
        <v>871</v>
      </c>
      <c r="B2" s="203"/>
      <c r="C2" s="203"/>
      <c r="D2" s="203"/>
      <c r="E2" s="203"/>
      <c r="F2" s="203"/>
      <c r="G2" s="203"/>
      <c r="H2" s="203"/>
      <c r="I2" s="203"/>
      <c r="J2" s="203"/>
      <c r="K2" s="203"/>
      <c r="L2" s="203"/>
    </row>
    <row r="3" spans="1:12" s="89" customFormat="1" ht="15" customHeight="1">
      <c r="A3" s="201"/>
      <c r="B3" s="201"/>
      <c r="J3" s="204" t="s">
        <v>728</v>
      </c>
      <c r="K3" s="204"/>
      <c r="L3" s="204"/>
    </row>
    <row r="4" spans="1:12" s="96" customFormat="1" ht="23.25" customHeight="1">
      <c r="A4" s="202" t="s">
        <v>735</v>
      </c>
      <c r="B4" s="202" t="s">
        <v>736</v>
      </c>
      <c r="C4" s="202" t="s">
        <v>730</v>
      </c>
      <c r="D4" s="202" t="s">
        <v>9</v>
      </c>
      <c r="E4" s="202" t="s">
        <v>10</v>
      </c>
      <c r="F4" s="202"/>
      <c r="G4" s="202"/>
      <c r="H4" s="202"/>
      <c r="I4" s="202" t="s">
        <v>11</v>
      </c>
      <c r="J4" s="196" t="s">
        <v>750</v>
      </c>
      <c r="K4" s="197"/>
      <c r="L4" s="198"/>
    </row>
    <row r="5" spans="1:12" s="98" customFormat="1" ht="30.75" customHeight="1">
      <c r="A5" s="202"/>
      <c r="B5" s="202"/>
      <c r="C5" s="202"/>
      <c r="D5" s="202"/>
      <c r="E5" s="97" t="s">
        <v>737</v>
      </c>
      <c r="F5" s="97" t="s">
        <v>738</v>
      </c>
      <c r="G5" s="97" t="s">
        <v>17</v>
      </c>
      <c r="H5" s="97" t="s">
        <v>739</v>
      </c>
      <c r="I5" s="202"/>
      <c r="J5" s="99" t="s">
        <v>751</v>
      </c>
      <c r="K5" s="94" t="s">
        <v>752</v>
      </c>
      <c r="L5" s="95" t="s">
        <v>753</v>
      </c>
    </row>
    <row r="6" spans="1:12" s="92" customFormat="1" ht="27" customHeight="1">
      <c r="A6" s="91"/>
      <c r="B6" s="91" t="s">
        <v>740</v>
      </c>
      <c r="C6" s="91">
        <f>SUM(C7:C16)</f>
        <v>176</v>
      </c>
      <c r="D6" s="91">
        <f t="shared" ref="D6:K6" si="0">SUM(D7:D16)</f>
        <v>2868825</v>
      </c>
      <c r="E6" s="91">
        <f t="shared" si="0"/>
        <v>223221</v>
      </c>
      <c r="F6" s="91">
        <f t="shared" si="0"/>
        <v>449464</v>
      </c>
      <c r="G6" s="91">
        <f t="shared" si="0"/>
        <v>1629613</v>
      </c>
      <c r="H6" s="91">
        <f t="shared" si="0"/>
        <v>566527</v>
      </c>
      <c r="I6" s="91">
        <f t="shared" si="0"/>
        <v>327912</v>
      </c>
      <c r="J6" s="91">
        <f t="shared" si="0"/>
        <v>1078808</v>
      </c>
      <c r="K6" s="91">
        <f t="shared" si="0"/>
        <v>120100</v>
      </c>
      <c r="L6" s="104">
        <f>K6/J6</f>
        <v>0.11132657525713566</v>
      </c>
    </row>
    <row r="7" spans="1:12" s="88" customFormat="1" ht="27.75" customHeight="1">
      <c r="A7" s="100">
        <v>1</v>
      </c>
      <c r="B7" s="100" t="s">
        <v>741</v>
      </c>
      <c r="C7" s="100">
        <v>7</v>
      </c>
      <c r="D7" s="100">
        <v>484107</v>
      </c>
      <c r="E7" s="100">
        <v>10177</v>
      </c>
      <c r="F7" s="100"/>
      <c r="G7" s="100">
        <v>630</v>
      </c>
      <c r="H7" s="100">
        <v>473300</v>
      </c>
      <c r="I7" s="100"/>
      <c r="J7" s="100">
        <v>155907</v>
      </c>
      <c r="K7" s="100">
        <v>0</v>
      </c>
      <c r="L7" s="82">
        <f t="shared" ref="L7:L16" si="1">K7/J7</f>
        <v>0</v>
      </c>
    </row>
    <row r="8" spans="1:12" s="88" customFormat="1" ht="27.75" customHeight="1">
      <c r="A8" s="90">
        <v>2</v>
      </c>
      <c r="B8" s="90" t="s">
        <v>742</v>
      </c>
      <c r="C8" s="90">
        <v>6</v>
      </c>
      <c r="D8" s="100">
        <v>146561</v>
      </c>
      <c r="E8" s="100">
        <v>13165</v>
      </c>
      <c r="F8" s="100">
        <v>10660</v>
      </c>
      <c r="G8" s="100">
        <v>122736</v>
      </c>
      <c r="H8" s="100"/>
      <c r="I8" s="100">
        <v>10500</v>
      </c>
      <c r="J8" s="100">
        <v>66461</v>
      </c>
      <c r="K8" s="100">
        <v>6283</v>
      </c>
      <c r="L8" s="82">
        <f t="shared" si="1"/>
        <v>9.4536645551526466E-2</v>
      </c>
    </row>
    <row r="9" spans="1:12" s="88" customFormat="1" ht="27.75" customHeight="1">
      <c r="A9" s="90">
        <v>3</v>
      </c>
      <c r="B9" s="90" t="s">
        <v>743</v>
      </c>
      <c r="C9" s="90">
        <v>6</v>
      </c>
      <c r="D9" s="100">
        <v>17280</v>
      </c>
      <c r="E9" s="100">
        <v>17280</v>
      </c>
      <c r="F9" s="100"/>
      <c r="G9" s="100"/>
      <c r="H9" s="100"/>
      <c r="I9" s="100"/>
      <c r="J9" s="100">
        <v>12055</v>
      </c>
      <c r="K9" s="100">
        <v>420</v>
      </c>
      <c r="L9" s="82">
        <f t="shared" si="1"/>
        <v>3.4840315221899627E-2</v>
      </c>
    </row>
    <row r="10" spans="1:12" s="88" customFormat="1" ht="27.75" customHeight="1">
      <c r="A10" s="90">
        <v>4</v>
      </c>
      <c r="B10" s="90" t="s">
        <v>108</v>
      </c>
      <c r="C10" s="90"/>
      <c r="D10" s="100"/>
      <c r="E10" s="100"/>
      <c r="F10" s="100"/>
      <c r="G10" s="100"/>
      <c r="H10" s="100"/>
      <c r="I10" s="100"/>
      <c r="J10" s="100"/>
      <c r="K10" s="100"/>
      <c r="L10" s="82"/>
    </row>
    <row r="11" spans="1:12" s="88" customFormat="1" ht="27.75" customHeight="1">
      <c r="A11" s="90">
        <v>5</v>
      </c>
      <c r="B11" s="90" t="s">
        <v>744</v>
      </c>
      <c r="C11" s="90">
        <v>57</v>
      </c>
      <c r="D11" s="100">
        <v>917697</v>
      </c>
      <c r="E11" s="100">
        <v>111758</v>
      </c>
      <c r="F11" s="100">
        <v>347894</v>
      </c>
      <c r="G11" s="100">
        <v>369818</v>
      </c>
      <c r="H11" s="100">
        <v>88227</v>
      </c>
      <c r="I11" s="100">
        <v>145442</v>
      </c>
      <c r="J11" s="100">
        <v>363227</v>
      </c>
      <c r="K11" s="100">
        <v>14803</v>
      </c>
      <c r="L11" s="82">
        <f t="shared" si="1"/>
        <v>4.0754128960677483E-2</v>
      </c>
    </row>
    <row r="12" spans="1:12" s="88" customFormat="1" ht="27.75" customHeight="1">
      <c r="A12" s="90">
        <v>6</v>
      </c>
      <c r="B12" s="90" t="s">
        <v>745</v>
      </c>
      <c r="C12" s="90">
        <v>38</v>
      </c>
      <c r="D12" s="100">
        <v>239689</v>
      </c>
      <c r="E12" s="100">
        <v>39281</v>
      </c>
      <c r="F12" s="100">
        <v>10910</v>
      </c>
      <c r="G12" s="100">
        <v>189498</v>
      </c>
      <c r="H12" s="100"/>
      <c r="I12" s="100">
        <v>61670</v>
      </c>
      <c r="J12" s="100">
        <v>111468</v>
      </c>
      <c r="K12" s="100">
        <v>21440</v>
      </c>
      <c r="L12" s="82">
        <f t="shared" si="1"/>
        <v>0.19234219686367388</v>
      </c>
    </row>
    <row r="13" spans="1:12" s="88" customFormat="1" ht="27.75" customHeight="1">
      <c r="A13" s="90">
        <v>7</v>
      </c>
      <c r="B13" s="90" t="s">
        <v>746</v>
      </c>
      <c r="C13" s="90">
        <v>29</v>
      </c>
      <c r="D13" s="100">
        <v>351700</v>
      </c>
      <c r="E13" s="100"/>
      <c r="F13" s="100">
        <v>5000</v>
      </c>
      <c r="G13" s="100">
        <v>346700</v>
      </c>
      <c r="H13" s="100"/>
      <c r="I13" s="100">
        <v>22000</v>
      </c>
      <c r="J13" s="100">
        <v>243700</v>
      </c>
      <c r="K13" s="100">
        <v>60050</v>
      </c>
      <c r="L13" s="82">
        <f t="shared" si="1"/>
        <v>0.24640951990151827</v>
      </c>
    </row>
    <row r="14" spans="1:12" s="88" customFormat="1" ht="27.75" customHeight="1">
      <c r="A14" s="90">
        <v>8</v>
      </c>
      <c r="B14" s="90" t="s">
        <v>747</v>
      </c>
      <c r="C14" s="90">
        <v>16</v>
      </c>
      <c r="D14" s="100">
        <v>595840</v>
      </c>
      <c r="E14" s="100">
        <v>6240</v>
      </c>
      <c r="F14" s="100">
        <v>75000</v>
      </c>
      <c r="G14" s="100">
        <v>514600</v>
      </c>
      <c r="H14" s="100"/>
      <c r="I14" s="100">
        <v>86500</v>
      </c>
      <c r="J14" s="100">
        <v>77990</v>
      </c>
      <c r="K14" s="100">
        <v>10828</v>
      </c>
      <c r="L14" s="82">
        <f t="shared" si="1"/>
        <v>0.13883831260418003</v>
      </c>
    </row>
    <row r="15" spans="1:12" s="88" customFormat="1" ht="27.75" customHeight="1">
      <c r="A15" s="90">
        <v>9</v>
      </c>
      <c r="B15" s="90" t="s">
        <v>748</v>
      </c>
      <c r="C15" s="93">
        <v>14</v>
      </c>
      <c r="D15" s="100">
        <v>103451</v>
      </c>
      <c r="E15" s="100">
        <v>17820</v>
      </c>
      <c r="F15" s="100"/>
      <c r="G15" s="100">
        <v>85631</v>
      </c>
      <c r="H15" s="100"/>
      <c r="I15" s="100">
        <v>1800</v>
      </c>
      <c r="J15" s="100">
        <v>42500</v>
      </c>
      <c r="K15" s="100">
        <v>6276</v>
      </c>
      <c r="L15" s="82">
        <f t="shared" si="1"/>
        <v>0.14767058823529411</v>
      </c>
    </row>
    <row r="16" spans="1:12" s="88" customFormat="1" ht="27.75" customHeight="1">
      <c r="A16" s="90">
        <v>10</v>
      </c>
      <c r="B16" s="90" t="s">
        <v>749</v>
      </c>
      <c r="C16" s="93">
        <v>3</v>
      </c>
      <c r="D16" s="100">
        <v>12500</v>
      </c>
      <c r="E16" s="100">
        <v>7500</v>
      </c>
      <c r="F16" s="100"/>
      <c r="G16" s="100"/>
      <c r="H16" s="100">
        <v>5000</v>
      </c>
      <c r="I16" s="100"/>
      <c r="J16" s="100">
        <v>5500</v>
      </c>
      <c r="K16" s="100">
        <v>0</v>
      </c>
      <c r="L16" s="82">
        <f t="shared" si="1"/>
        <v>0</v>
      </c>
    </row>
  </sheetData>
  <mergeCells count="11">
    <mergeCell ref="J4:L4"/>
    <mergeCell ref="A1:B1"/>
    <mergeCell ref="A3:B3"/>
    <mergeCell ref="A4:A5"/>
    <mergeCell ref="B4:B5"/>
    <mergeCell ref="C4:C5"/>
    <mergeCell ref="D4:D5"/>
    <mergeCell ref="E4:H4"/>
    <mergeCell ref="I4:I5"/>
    <mergeCell ref="A2:L2"/>
    <mergeCell ref="J3:L3"/>
  </mergeCells>
  <phoneticPr fontId="2" type="noConversion"/>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I47"/>
  <sheetViews>
    <sheetView topLeftCell="A31" workbookViewId="0">
      <selection activeCell="E19" sqref="E19"/>
    </sheetView>
  </sheetViews>
  <sheetFormatPr defaultRowHeight="13.5"/>
  <cols>
    <col min="1" max="1" width="25.875" customWidth="1"/>
    <col min="3" max="5" width="12.5" customWidth="1"/>
    <col min="6" max="6" width="19.5" customWidth="1"/>
    <col min="7" max="7" width="21.5" customWidth="1"/>
    <col min="8" max="8" width="14.875" customWidth="1"/>
  </cols>
  <sheetData>
    <row r="1" spans="1:8" ht="20.25">
      <c r="A1" s="72" t="s">
        <v>0</v>
      </c>
      <c r="B1" s="73"/>
      <c r="C1" s="73"/>
      <c r="D1" s="73"/>
      <c r="E1" s="73"/>
      <c r="F1" s="73"/>
      <c r="G1" s="73"/>
      <c r="H1" s="73"/>
    </row>
    <row r="2" spans="1:8" ht="31.5" customHeight="1">
      <c r="A2" s="205" t="s">
        <v>877</v>
      </c>
      <c r="B2" s="206"/>
      <c r="C2" s="206"/>
      <c r="D2" s="206"/>
      <c r="E2" s="206"/>
      <c r="F2" s="206"/>
      <c r="G2" s="206"/>
      <c r="H2" s="206"/>
    </row>
    <row r="3" spans="1:8" ht="15.95" customHeight="1">
      <c r="A3" s="74"/>
      <c r="B3" s="75"/>
      <c r="C3" s="75"/>
      <c r="D3" s="75"/>
      <c r="E3" s="75"/>
      <c r="F3" s="207" t="s">
        <v>728</v>
      </c>
      <c r="G3" s="207"/>
      <c r="H3" s="207"/>
    </row>
    <row r="4" spans="1:8" ht="21" customHeight="1">
      <c r="A4" s="208" t="s">
        <v>729</v>
      </c>
      <c r="B4" s="210" t="s">
        <v>730</v>
      </c>
      <c r="C4" s="212" t="s">
        <v>731</v>
      </c>
      <c r="D4" s="213"/>
      <c r="E4" s="214"/>
      <c r="F4" s="210" t="s">
        <v>766</v>
      </c>
      <c r="G4" s="210" t="s">
        <v>767</v>
      </c>
      <c r="H4" s="210" t="s">
        <v>732</v>
      </c>
    </row>
    <row r="5" spans="1:8" ht="21.75" customHeight="1">
      <c r="A5" s="209"/>
      <c r="B5" s="211"/>
      <c r="C5" s="101" t="s">
        <v>733</v>
      </c>
      <c r="D5" s="101" t="s">
        <v>778</v>
      </c>
      <c r="E5" s="101" t="s">
        <v>237</v>
      </c>
      <c r="F5" s="211"/>
      <c r="G5" s="211"/>
      <c r="H5" s="211"/>
    </row>
    <row r="6" spans="1:8" s="79" customFormat="1" ht="17.25" customHeight="1">
      <c r="A6" s="76" t="s">
        <v>777</v>
      </c>
      <c r="B6" s="77">
        <f t="shared" ref="B6:G6" si="0">SUM(B7:B47)</f>
        <v>176</v>
      </c>
      <c r="C6" s="77">
        <f t="shared" si="0"/>
        <v>81</v>
      </c>
      <c r="D6" s="77">
        <f t="shared" si="0"/>
        <v>3</v>
      </c>
      <c r="E6" s="77">
        <f t="shared" si="0"/>
        <v>92</v>
      </c>
      <c r="F6" s="77">
        <v>1078808</v>
      </c>
      <c r="G6" s="77">
        <f t="shared" si="0"/>
        <v>120100</v>
      </c>
      <c r="H6" s="78">
        <f>G6/F6</f>
        <v>0.11132657525713566</v>
      </c>
    </row>
    <row r="7" spans="1:8" ht="18.75" customHeight="1">
      <c r="A7" s="80" t="s">
        <v>768</v>
      </c>
      <c r="B7" s="81">
        <v>1</v>
      </c>
      <c r="C7" s="81" t="s">
        <v>27</v>
      </c>
      <c r="D7" s="81"/>
      <c r="E7" s="81">
        <v>1</v>
      </c>
      <c r="F7" s="81">
        <v>1000</v>
      </c>
      <c r="G7" s="81">
        <v>0</v>
      </c>
      <c r="H7" s="103">
        <f t="shared" ref="H7:H47" si="1">G7/F7</f>
        <v>0</v>
      </c>
    </row>
    <row r="8" spans="1:8" ht="18.75" customHeight="1">
      <c r="A8" s="80" t="s">
        <v>61</v>
      </c>
      <c r="B8" s="81">
        <v>21</v>
      </c>
      <c r="C8" s="81">
        <v>16</v>
      </c>
      <c r="D8" s="81"/>
      <c r="E8" s="81">
        <v>5</v>
      </c>
      <c r="F8" s="81">
        <v>210500</v>
      </c>
      <c r="G8" s="81">
        <v>56500</v>
      </c>
      <c r="H8" s="103">
        <f t="shared" si="1"/>
        <v>0.26840855106888362</v>
      </c>
    </row>
    <row r="9" spans="1:8" ht="18.75" customHeight="1">
      <c r="A9" s="80" t="s">
        <v>769</v>
      </c>
      <c r="B9" s="81">
        <v>12</v>
      </c>
      <c r="C9" s="81">
        <v>2</v>
      </c>
      <c r="D9" s="81"/>
      <c r="E9" s="81">
        <v>10</v>
      </c>
      <c r="F9" s="81">
        <v>68200</v>
      </c>
      <c r="G9" s="81">
        <v>1517</v>
      </c>
      <c r="H9" s="103">
        <f t="shared" si="1"/>
        <v>2.2243401759530792E-2</v>
      </c>
    </row>
    <row r="10" spans="1:8" ht="18.75" customHeight="1">
      <c r="A10" s="80" t="s">
        <v>770</v>
      </c>
      <c r="B10" s="81">
        <v>2</v>
      </c>
      <c r="C10" s="81">
        <v>2</v>
      </c>
      <c r="D10" s="81"/>
      <c r="E10" s="81"/>
      <c r="F10" s="81">
        <v>2200</v>
      </c>
      <c r="G10" s="81">
        <v>1350</v>
      </c>
      <c r="H10" s="103">
        <f t="shared" si="1"/>
        <v>0.61363636363636365</v>
      </c>
    </row>
    <row r="11" spans="1:8" ht="18.75" customHeight="1">
      <c r="A11" s="80" t="s">
        <v>205</v>
      </c>
      <c r="B11" s="81">
        <v>4</v>
      </c>
      <c r="C11" s="81">
        <v>2</v>
      </c>
      <c r="D11" s="81"/>
      <c r="E11" s="81">
        <v>2</v>
      </c>
      <c r="F11" s="81">
        <v>10356</v>
      </c>
      <c r="G11" s="81">
        <v>930</v>
      </c>
      <c r="H11" s="103">
        <f t="shared" si="1"/>
        <v>8.9803012746234062E-2</v>
      </c>
    </row>
    <row r="12" spans="1:8" ht="18.75" customHeight="1">
      <c r="A12" s="80" t="s">
        <v>455</v>
      </c>
      <c r="B12" s="81">
        <v>4</v>
      </c>
      <c r="C12" s="81">
        <v>3</v>
      </c>
      <c r="D12" s="81"/>
      <c r="E12" s="81">
        <v>1</v>
      </c>
      <c r="F12" s="81">
        <v>8500</v>
      </c>
      <c r="G12" s="81">
        <v>1300</v>
      </c>
      <c r="H12" s="103">
        <f t="shared" si="1"/>
        <v>0.15294117647058825</v>
      </c>
    </row>
    <row r="13" spans="1:8" ht="18.75" customHeight="1">
      <c r="A13" s="80" t="s">
        <v>36</v>
      </c>
      <c r="B13" s="81">
        <v>3</v>
      </c>
      <c r="C13" s="81"/>
      <c r="D13" s="81"/>
      <c r="E13" s="81">
        <v>3</v>
      </c>
      <c r="F13" s="81">
        <v>98030</v>
      </c>
      <c r="G13" s="81">
        <v>0</v>
      </c>
      <c r="H13" s="103">
        <f t="shared" si="1"/>
        <v>0</v>
      </c>
    </row>
    <row r="14" spans="1:8" ht="18.75" customHeight="1">
      <c r="A14" s="80" t="s">
        <v>771</v>
      </c>
      <c r="B14" s="81">
        <v>3</v>
      </c>
      <c r="C14" s="81">
        <v>3</v>
      </c>
      <c r="D14" s="81"/>
      <c r="E14" s="81"/>
      <c r="F14" s="81">
        <v>10061</v>
      </c>
      <c r="G14" s="81">
        <v>1316</v>
      </c>
      <c r="H14" s="103">
        <f t="shared" si="1"/>
        <v>0.13080210714640692</v>
      </c>
    </row>
    <row r="15" spans="1:8" ht="18.75" customHeight="1">
      <c r="A15" s="80" t="s">
        <v>295</v>
      </c>
      <c r="B15" s="81">
        <v>2</v>
      </c>
      <c r="C15" s="81"/>
      <c r="D15" s="81"/>
      <c r="E15" s="81">
        <v>2</v>
      </c>
      <c r="F15" s="81">
        <v>28000</v>
      </c>
      <c r="G15" s="81">
        <v>0</v>
      </c>
      <c r="H15" s="103">
        <f t="shared" si="1"/>
        <v>0</v>
      </c>
    </row>
    <row r="16" spans="1:8" s="85" customFormat="1" ht="18.75" customHeight="1">
      <c r="A16" s="83" t="s">
        <v>595</v>
      </c>
      <c r="B16" s="84">
        <v>1</v>
      </c>
      <c r="C16" s="84"/>
      <c r="D16" s="84"/>
      <c r="E16" s="84">
        <v>1</v>
      </c>
      <c r="F16" s="84">
        <v>500</v>
      </c>
      <c r="G16" s="84">
        <v>0</v>
      </c>
      <c r="H16" s="103">
        <f t="shared" si="1"/>
        <v>0</v>
      </c>
    </row>
    <row r="17" spans="1:9" ht="18.75" customHeight="1">
      <c r="A17" s="80" t="s">
        <v>28</v>
      </c>
      <c r="B17" s="81">
        <v>5</v>
      </c>
      <c r="C17" s="81"/>
      <c r="D17" s="81"/>
      <c r="E17" s="81">
        <v>5</v>
      </c>
      <c r="F17" s="81">
        <v>59377</v>
      </c>
      <c r="G17" s="81">
        <v>0</v>
      </c>
      <c r="H17" s="103">
        <f t="shared" si="1"/>
        <v>0</v>
      </c>
    </row>
    <row r="18" spans="1:9" s="85" customFormat="1" ht="18.75" customHeight="1">
      <c r="A18" s="83" t="s">
        <v>550</v>
      </c>
      <c r="B18" s="84">
        <v>7</v>
      </c>
      <c r="C18" s="84">
        <v>3</v>
      </c>
      <c r="D18" s="84"/>
      <c r="E18" s="84">
        <v>4</v>
      </c>
      <c r="F18" s="84">
        <v>20200</v>
      </c>
      <c r="G18" s="84">
        <v>5176</v>
      </c>
      <c r="H18" s="103">
        <f t="shared" si="1"/>
        <v>0.25623762376237624</v>
      </c>
      <c r="I18"/>
    </row>
    <row r="19" spans="1:9" ht="18.75" customHeight="1">
      <c r="A19" s="80" t="s">
        <v>111</v>
      </c>
      <c r="B19" s="81">
        <v>8</v>
      </c>
      <c r="C19" s="81">
        <v>3</v>
      </c>
      <c r="D19" s="81"/>
      <c r="E19" s="81">
        <v>5</v>
      </c>
      <c r="F19" s="81">
        <v>33000</v>
      </c>
      <c r="G19" s="81">
        <v>6200</v>
      </c>
      <c r="H19" s="103">
        <f t="shared" si="1"/>
        <v>0.18787878787878787</v>
      </c>
    </row>
    <row r="20" spans="1:9" ht="18.75" customHeight="1">
      <c r="A20" s="80" t="s">
        <v>516</v>
      </c>
      <c r="B20" s="81">
        <v>2</v>
      </c>
      <c r="C20" s="81">
        <v>1</v>
      </c>
      <c r="D20" s="81"/>
      <c r="E20" s="81">
        <v>1</v>
      </c>
      <c r="F20" s="81">
        <v>2190</v>
      </c>
      <c r="G20" s="81">
        <v>220</v>
      </c>
      <c r="H20" s="103">
        <f t="shared" si="1"/>
        <v>0.1004566210045662</v>
      </c>
    </row>
    <row r="21" spans="1:9" ht="18.75" customHeight="1">
      <c r="A21" s="80" t="s">
        <v>287</v>
      </c>
      <c r="B21" s="81">
        <v>2</v>
      </c>
      <c r="C21" s="81">
        <v>2</v>
      </c>
      <c r="D21" s="81"/>
      <c r="E21" s="81"/>
      <c r="F21" s="81">
        <v>8670</v>
      </c>
      <c r="G21" s="81">
        <v>5400</v>
      </c>
      <c r="H21" s="103">
        <f t="shared" si="1"/>
        <v>0.62283737024221453</v>
      </c>
    </row>
    <row r="22" spans="1:9" ht="18.75" customHeight="1">
      <c r="A22" s="80" t="s">
        <v>212</v>
      </c>
      <c r="B22" s="81">
        <v>6</v>
      </c>
      <c r="C22" s="81">
        <v>6</v>
      </c>
      <c r="D22" s="81"/>
      <c r="E22" s="81"/>
      <c r="F22" s="81">
        <v>8569</v>
      </c>
      <c r="G22" s="81">
        <v>3510</v>
      </c>
      <c r="H22" s="103">
        <f t="shared" si="1"/>
        <v>0.40961605788306688</v>
      </c>
    </row>
    <row r="23" spans="1:9" ht="18.75" customHeight="1">
      <c r="A23" s="80" t="s">
        <v>772</v>
      </c>
      <c r="B23" s="81">
        <v>1</v>
      </c>
      <c r="C23" s="81"/>
      <c r="D23" s="81"/>
      <c r="E23" s="81">
        <v>1</v>
      </c>
      <c r="F23" s="81">
        <v>3000</v>
      </c>
      <c r="G23" s="81">
        <v>0</v>
      </c>
      <c r="H23" s="103">
        <f t="shared" si="1"/>
        <v>0</v>
      </c>
    </row>
    <row r="24" spans="1:9" ht="18.75" customHeight="1">
      <c r="A24" s="80" t="s">
        <v>316</v>
      </c>
      <c r="B24" s="81">
        <v>2</v>
      </c>
      <c r="C24" s="81">
        <v>2</v>
      </c>
      <c r="D24" s="81"/>
      <c r="E24" s="81"/>
      <c r="F24" s="81">
        <v>4200</v>
      </c>
      <c r="G24" s="81">
        <v>1820</v>
      </c>
      <c r="H24" s="103">
        <f t="shared" si="1"/>
        <v>0.43333333333333335</v>
      </c>
    </row>
    <row r="25" spans="1:9" s="85" customFormat="1" ht="18.75" customHeight="1">
      <c r="A25" s="83" t="s">
        <v>51</v>
      </c>
      <c r="B25" s="84">
        <v>1</v>
      </c>
      <c r="C25" s="84">
        <v>1</v>
      </c>
      <c r="D25" s="84"/>
      <c r="E25" s="84"/>
      <c r="F25" s="84">
        <v>3000</v>
      </c>
      <c r="G25" s="84">
        <v>500</v>
      </c>
      <c r="H25" s="103">
        <f t="shared" si="1"/>
        <v>0.16666666666666666</v>
      </c>
    </row>
    <row r="26" spans="1:9" ht="18.75" customHeight="1">
      <c r="A26" s="80" t="s">
        <v>582</v>
      </c>
      <c r="B26" s="81">
        <v>3</v>
      </c>
      <c r="C26" s="81"/>
      <c r="D26" s="81"/>
      <c r="E26" s="81">
        <v>3</v>
      </c>
      <c r="F26" s="81">
        <v>7800</v>
      </c>
      <c r="G26" s="81">
        <v>0</v>
      </c>
      <c r="H26" s="103">
        <f t="shared" si="1"/>
        <v>0</v>
      </c>
    </row>
    <row r="27" spans="1:9" s="85" customFormat="1" ht="18.75" customHeight="1">
      <c r="A27" s="83" t="s">
        <v>309</v>
      </c>
      <c r="B27" s="84">
        <v>1</v>
      </c>
      <c r="C27" s="84"/>
      <c r="D27" s="84"/>
      <c r="E27" s="84">
        <v>1</v>
      </c>
      <c r="F27" s="84">
        <v>1920</v>
      </c>
      <c r="G27" s="84">
        <v>0</v>
      </c>
      <c r="H27" s="103">
        <f t="shared" si="1"/>
        <v>0</v>
      </c>
    </row>
    <row r="28" spans="1:9" s="63" customFormat="1" ht="18.75" customHeight="1">
      <c r="A28" s="80" t="s">
        <v>320</v>
      </c>
      <c r="B28" s="80">
        <v>1</v>
      </c>
      <c r="C28" s="80"/>
      <c r="D28" s="80"/>
      <c r="E28" s="80">
        <v>1</v>
      </c>
      <c r="F28" s="80">
        <v>1000</v>
      </c>
      <c r="G28" s="80">
        <v>0</v>
      </c>
      <c r="H28" s="103">
        <f t="shared" si="1"/>
        <v>0</v>
      </c>
    </row>
    <row r="29" spans="1:9" ht="18.75" customHeight="1">
      <c r="A29" s="80" t="s">
        <v>66</v>
      </c>
      <c r="B29" s="81">
        <v>4</v>
      </c>
      <c r="C29" s="81">
        <v>4</v>
      </c>
      <c r="D29" s="81"/>
      <c r="E29" s="81"/>
      <c r="F29" s="81">
        <v>19800</v>
      </c>
      <c r="G29" s="81">
        <v>3500</v>
      </c>
      <c r="H29" s="103">
        <f t="shared" si="1"/>
        <v>0.17676767676767677</v>
      </c>
    </row>
    <row r="30" spans="1:9" ht="18.75" customHeight="1">
      <c r="A30" s="80" t="s">
        <v>528</v>
      </c>
      <c r="B30" s="81">
        <v>1</v>
      </c>
      <c r="C30" s="81">
        <v>1</v>
      </c>
      <c r="D30" s="81"/>
      <c r="E30" s="81"/>
      <c r="F30" s="81">
        <v>10000</v>
      </c>
      <c r="G30" s="81">
        <v>1078</v>
      </c>
      <c r="H30" s="103">
        <f t="shared" si="1"/>
        <v>0.10780000000000001</v>
      </c>
    </row>
    <row r="31" spans="1:9" ht="18.75" customHeight="1">
      <c r="A31" s="80" t="s">
        <v>187</v>
      </c>
      <c r="B31" s="81">
        <v>1</v>
      </c>
      <c r="C31" s="81">
        <v>1</v>
      </c>
      <c r="D31" s="81"/>
      <c r="E31" s="81"/>
      <c r="F31" s="81">
        <v>1050</v>
      </c>
      <c r="G31" s="81">
        <v>300</v>
      </c>
      <c r="H31" s="103">
        <f t="shared" si="1"/>
        <v>0.2857142857142857</v>
      </c>
    </row>
    <row r="32" spans="1:9" s="86" customFormat="1" ht="18.75" customHeight="1">
      <c r="A32" s="83" t="s">
        <v>326</v>
      </c>
      <c r="B32" s="83">
        <v>6</v>
      </c>
      <c r="C32" s="83">
        <v>5</v>
      </c>
      <c r="D32" s="83"/>
      <c r="E32" s="83">
        <v>1</v>
      </c>
      <c r="F32" s="83">
        <v>30000</v>
      </c>
      <c r="G32" s="83">
        <v>710</v>
      </c>
      <c r="H32" s="103">
        <f t="shared" si="1"/>
        <v>2.3666666666666666E-2</v>
      </c>
    </row>
    <row r="33" spans="1:9" ht="18.75" customHeight="1">
      <c r="A33" s="80" t="s">
        <v>268</v>
      </c>
      <c r="B33" s="81">
        <v>5</v>
      </c>
      <c r="C33" s="81"/>
      <c r="D33" s="81"/>
      <c r="E33" s="81">
        <v>5</v>
      </c>
      <c r="F33" s="81">
        <v>13700</v>
      </c>
      <c r="G33" s="81">
        <v>0</v>
      </c>
      <c r="H33" s="103">
        <f t="shared" si="1"/>
        <v>0</v>
      </c>
    </row>
    <row r="34" spans="1:9" ht="18.75" customHeight="1">
      <c r="A34" s="80" t="s">
        <v>380</v>
      </c>
      <c r="B34" s="81">
        <v>1</v>
      </c>
      <c r="C34" s="81">
        <v>1</v>
      </c>
      <c r="D34" s="81"/>
      <c r="E34" s="81"/>
      <c r="F34" s="81">
        <v>2000</v>
      </c>
      <c r="G34" s="81">
        <v>500</v>
      </c>
      <c r="H34" s="103">
        <f t="shared" si="1"/>
        <v>0.25</v>
      </c>
    </row>
    <row r="35" spans="1:9" ht="18.75" customHeight="1">
      <c r="A35" s="80" t="s">
        <v>773</v>
      </c>
      <c r="B35" s="81">
        <v>7</v>
      </c>
      <c r="C35" s="81">
        <v>6</v>
      </c>
      <c r="D35" s="81"/>
      <c r="E35" s="81">
        <v>1</v>
      </c>
      <c r="F35" s="81">
        <v>52000</v>
      </c>
      <c r="G35" s="81">
        <v>9700</v>
      </c>
      <c r="H35" s="103">
        <f t="shared" si="1"/>
        <v>0.18653846153846154</v>
      </c>
    </row>
    <row r="36" spans="1:9" ht="18.75" customHeight="1">
      <c r="A36" s="80" t="s">
        <v>774</v>
      </c>
      <c r="B36" s="81">
        <v>1</v>
      </c>
      <c r="C36" s="81"/>
      <c r="D36" s="81"/>
      <c r="E36" s="81">
        <v>1</v>
      </c>
      <c r="F36" s="81">
        <v>3200</v>
      </c>
      <c r="G36" s="81">
        <v>0</v>
      </c>
      <c r="H36" s="103">
        <f t="shared" si="1"/>
        <v>0</v>
      </c>
    </row>
    <row r="37" spans="1:9" ht="18.75" customHeight="1">
      <c r="A37" s="80" t="s">
        <v>496</v>
      </c>
      <c r="B37" s="81">
        <v>3</v>
      </c>
      <c r="C37" s="81"/>
      <c r="D37" s="81"/>
      <c r="E37" s="81">
        <v>3</v>
      </c>
      <c r="F37" s="81">
        <v>23500</v>
      </c>
      <c r="G37" s="81">
        <v>0</v>
      </c>
      <c r="H37" s="103">
        <f t="shared" si="1"/>
        <v>0</v>
      </c>
    </row>
    <row r="38" spans="1:9" ht="18.75" customHeight="1">
      <c r="A38" s="80" t="s">
        <v>87</v>
      </c>
      <c r="B38" s="81">
        <v>6</v>
      </c>
      <c r="C38" s="81">
        <v>1</v>
      </c>
      <c r="D38" s="81"/>
      <c r="E38" s="81">
        <v>5</v>
      </c>
      <c r="F38" s="81">
        <v>14855</v>
      </c>
      <c r="G38" s="81">
        <v>920</v>
      </c>
      <c r="H38" s="103">
        <f t="shared" si="1"/>
        <v>6.1932009424436218E-2</v>
      </c>
    </row>
    <row r="39" spans="1:9" ht="18.75" customHeight="1">
      <c r="A39" s="80" t="s">
        <v>525</v>
      </c>
      <c r="B39" s="81">
        <v>1</v>
      </c>
      <c r="C39" s="81"/>
      <c r="D39" s="81"/>
      <c r="E39" s="81">
        <v>1</v>
      </c>
      <c r="F39" s="81">
        <v>10000</v>
      </c>
      <c r="G39" s="81">
        <v>0</v>
      </c>
      <c r="H39" s="103">
        <f t="shared" si="1"/>
        <v>0</v>
      </c>
    </row>
    <row r="40" spans="1:9" ht="18.75" customHeight="1">
      <c r="A40" s="80" t="s">
        <v>539</v>
      </c>
      <c r="B40" s="81">
        <v>1</v>
      </c>
      <c r="C40" s="81"/>
      <c r="D40" s="81"/>
      <c r="E40" s="81">
        <v>1</v>
      </c>
      <c r="F40" s="81">
        <v>4000</v>
      </c>
      <c r="G40" s="81">
        <v>30</v>
      </c>
      <c r="H40" s="103">
        <f t="shared" si="1"/>
        <v>7.4999999999999997E-3</v>
      </c>
    </row>
    <row r="41" spans="1:9" ht="18.75" customHeight="1">
      <c r="A41" s="80" t="s">
        <v>567</v>
      </c>
      <c r="B41" s="81">
        <v>4</v>
      </c>
      <c r="C41" s="81"/>
      <c r="D41" s="81"/>
      <c r="E41" s="81">
        <v>4</v>
      </c>
      <c r="F41" s="81">
        <v>14500</v>
      </c>
      <c r="G41" s="81">
        <v>1100</v>
      </c>
      <c r="H41" s="103">
        <f t="shared" si="1"/>
        <v>7.586206896551724E-2</v>
      </c>
    </row>
    <row r="42" spans="1:9" s="63" customFormat="1" ht="18.75" customHeight="1">
      <c r="A42" s="80" t="s">
        <v>775</v>
      </c>
      <c r="B42" s="80">
        <v>1</v>
      </c>
      <c r="C42" s="80"/>
      <c r="D42" s="80"/>
      <c r="E42" s="80">
        <v>1</v>
      </c>
      <c r="F42" s="80">
        <v>3000</v>
      </c>
      <c r="G42" s="80">
        <v>0</v>
      </c>
      <c r="H42" s="103">
        <f t="shared" si="1"/>
        <v>0</v>
      </c>
      <c r="I42"/>
    </row>
    <row r="43" spans="1:9" s="63" customFormat="1" ht="18.75" customHeight="1">
      <c r="A43" s="80" t="s">
        <v>313</v>
      </c>
      <c r="B43" s="80">
        <v>2</v>
      </c>
      <c r="C43" s="80">
        <v>2</v>
      </c>
      <c r="D43" s="80"/>
      <c r="E43" s="80"/>
      <c r="F43" s="80">
        <v>900</v>
      </c>
      <c r="G43" s="80">
        <v>150</v>
      </c>
      <c r="H43" s="103">
        <f t="shared" si="1"/>
        <v>0.16666666666666666</v>
      </c>
      <c r="I43"/>
    </row>
    <row r="44" spans="1:9" s="63" customFormat="1" ht="18.75" customHeight="1">
      <c r="A44" s="80" t="s">
        <v>318</v>
      </c>
      <c r="B44" s="80">
        <v>2</v>
      </c>
      <c r="C44" s="80">
        <v>1</v>
      </c>
      <c r="D44" s="80"/>
      <c r="E44" s="80">
        <v>1</v>
      </c>
      <c r="F44" s="80">
        <v>7000</v>
      </c>
      <c r="G44" s="80">
        <v>100</v>
      </c>
      <c r="H44" s="103">
        <f t="shared" si="1"/>
        <v>1.4285714285714285E-2</v>
      </c>
      <c r="I44"/>
    </row>
    <row r="45" spans="1:9" s="63" customFormat="1" ht="18.75" customHeight="1">
      <c r="A45" s="80" t="s">
        <v>776</v>
      </c>
      <c r="B45" s="80">
        <v>7</v>
      </c>
      <c r="C45" s="80">
        <v>5</v>
      </c>
      <c r="D45" s="80">
        <v>2</v>
      </c>
      <c r="E45" s="80"/>
      <c r="F45" s="80">
        <v>10700</v>
      </c>
      <c r="G45" s="80">
        <v>7800</v>
      </c>
      <c r="H45" s="103">
        <f t="shared" si="1"/>
        <v>0.7289719626168224</v>
      </c>
      <c r="I45"/>
    </row>
    <row r="46" spans="1:9" s="63" customFormat="1" ht="18.75" customHeight="1">
      <c r="A46" s="80" t="s">
        <v>116</v>
      </c>
      <c r="B46" s="80">
        <v>26</v>
      </c>
      <c r="C46" s="80">
        <v>4</v>
      </c>
      <c r="D46" s="80"/>
      <c r="E46" s="80">
        <v>22</v>
      </c>
      <c r="F46" s="80">
        <v>268280</v>
      </c>
      <c r="G46" s="80">
        <v>5373</v>
      </c>
      <c r="H46" s="103">
        <f t="shared" si="1"/>
        <v>2.0027583122111225E-2</v>
      </c>
      <c r="I46"/>
    </row>
    <row r="47" spans="1:9" s="63" customFormat="1" ht="18.75" customHeight="1">
      <c r="A47" s="80" t="s">
        <v>352</v>
      </c>
      <c r="B47" s="80">
        <v>5</v>
      </c>
      <c r="C47" s="80">
        <v>4</v>
      </c>
      <c r="D47" s="80">
        <v>1</v>
      </c>
      <c r="E47" s="80"/>
      <c r="F47" s="80">
        <v>6550</v>
      </c>
      <c r="G47" s="80">
        <v>3100</v>
      </c>
      <c r="H47" s="103">
        <f t="shared" si="1"/>
        <v>0.47328244274809161</v>
      </c>
      <c r="I47"/>
    </row>
  </sheetData>
  <mergeCells count="8">
    <mergeCell ref="A2:H2"/>
    <mergeCell ref="F3:H3"/>
    <mergeCell ref="A4:A5"/>
    <mergeCell ref="B4:B5"/>
    <mergeCell ref="C4:E4"/>
    <mergeCell ref="F4:F5"/>
    <mergeCell ref="G4:G5"/>
    <mergeCell ref="H4:H5"/>
  </mergeCells>
  <phoneticPr fontId="2" type="noConversion"/>
  <pageMargins left="0.70866141732283472" right="0.70866141732283472" top="0.74803149606299213" bottom="0.74803149606299213" header="0.31496062992125984" footer="0.31496062992125984"/>
  <pageSetup paperSize="9" orientation="landscape" verticalDpi="0" r:id="rId1"/>
  <headerFooter>
    <oddHeader>&amp;C&amp;P</oddHeader>
    <oddFooter>&amp;C－&amp;P－</oddFooter>
  </headerFooter>
</worksheet>
</file>

<file path=xl/worksheets/sheet3.xml><?xml version="1.0" encoding="utf-8"?>
<worksheet xmlns="http://schemas.openxmlformats.org/spreadsheetml/2006/main" xmlns:r="http://schemas.openxmlformats.org/officeDocument/2006/relationships">
  <dimension ref="A1:M42"/>
  <sheetViews>
    <sheetView workbookViewId="0">
      <selection activeCell="C23" sqref="C23"/>
    </sheetView>
  </sheetViews>
  <sheetFormatPr defaultRowHeight="13.5"/>
  <cols>
    <col min="1" max="1" width="6" customWidth="1"/>
    <col min="2" max="2" width="4.125" style="131" customWidth="1"/>
    <col min="3" max="3" width="24.75" customWidth="1"/>
    <col min="4" max="4" width="4.625" customWidth="1"/>
    <col min="5" max="5" width="7" customWidth="1"/>
    <col min="6" max="6" width="7.25" customWidth="1"/>
    <col min="7" max="7" width="26.75" customWidth="1"/>
    <col min="8" max="8" width="7.375" customWidth="1"/>
    <col min="10" max="10" width="7.875" customWidth="1"/>
    <col min="11" max="11" width="20.375" customWidth="1"/>
    <col min="12" max="12" width="8.5" customWidth="1"/>
  </cols>
  <sheetData>
    <row r="1" spans="1:13" s="6" customFormat="1" ht="21.75" customHeight="1">
      <c r="A1" s="39" t="s">
        <v>872</v>
      </c>
      <c r="B1" s="130"/>
      <c r="C1" s="1"/>
      <c r="D1" s="1"/>
      <c r="E1" s="3"/>
      <c r="F1" s="3"/>
      <c r="G1" s="1"/>
      <c r="H1" s="1"/>
      <c r="I1" s="2"/>
      <c r="J1" s="41"/>
      <c r="K1" s="69"/>
      <c r="L1" s="4"/>
    </row>
    <row r="2" spans="1:13" s="6" customFormat="1" ht="33" customHeight="1">
      <c r="A2" s="229" t="s">
        <v>878</v>
      </c>
      <c r="B2" s="229"/>
      <c r="C2" s="229"/>
      <c r="D2" s="229"/>
      <c r="E2" s="229"/>
      <c r="F2" s="229"/>
      <c r="G2" s="229"/>
      <c r="H2" s="229"/>
      <c r="I2" s="229"/>
      <c r="J2" s="229"/>
      <c r="K2" s="229"/>
      <c r="L2" s="229"/>
    </row>
    <row r="3" spans="1:13" s="6" customFormat="1" ht="14.25" customHeight="1">
      <c r="A3" s="230"/>
      <c r="B3" s="230"/>
      <c r="C3" s="230"/>
      <c r="D3" s="230"/>
      <c r="E3" s="106"/>
      <c r="F3" s="106"/>
      <c r="G3" s="106"/>
      <c r="H3" s="106"/>
      <c r="I3" s="231" t="s">
        <v>1</v>
      </c>
      <c r="J3" s="232"/>
      <c r="K3" s="232"/>
      <c r="L3" s="230"/>
    </row>
    <row r="4" spans="1:13" s="9" customFormat="1" ht="18" customHeight="1">
      <c r="A4" s="220" t="s">
        <v>3</v>
      </c>
      <c r="B4" s="227" t="s">
        <v>816</v>
      </c>
      <c r="C4" s="220" t="s">
        <v>4</v>
      </c>
      <c r="D4" s="220" t="s">
        <v>5</v>
      </c>
      <c r="E4" s="220" t="s">
        <v>7</v>
      </c>
      <c r="F4" s="220" t="s">
        <v>636</v>
      </c>
      <c r="G4" s="220" t="s">
        <v>8</v>
      </c>
      <c r="H4" s="220" t="s">
        <v>9</v>
      </c>
      <c r="I4" s="220" t="s">
        <v>12</v>
      </c>
      <c r="J4" s="220"/>
      <c r="K4" s="226"/>
      <c r="L4" s="220" t="s">
        <v>823</v>
      </c>
    </row>
    <row r="5" spans="1:13" s="9" customFormat="1" ht="44.25" customHeight="1">
      <c r="A5" s="220"/>
      <c r="B5" s="228"/>
      <c r="C5" s="220"/>
      <c r="D5" s="220"/>
      <c r="E5" s="220"/>
      <c r="F5" s="220"/>
      <c r="G5" s="220"/>
      <c r="H5" s="220"/>
      <c r="I5" s="105" t="s">
        <v>783</v>
      </c>
      <c r="J5" s="42" t="s">
        <v>784</v>
      </c>
      <c r="K5" s="43" t="s">
        <v>19</v>
      </c>
      <c r="L5" s="220"/>
    </row>
    <row r="6" spans="1:13" s="9" customFormat="1" ht="27" customHeight="1">
      <c r="A6" s="218" t="s">
        <v>820</v>
      </c>
      <c r="B6" s="218"/>
      <c r="C6" s="219"/>
      <c r="D6" s="105"/>
      <c r="E6" s="105"/>
      <c r="F6" s="105"/>
      <c r="G6" s="105"/>
      <c r="H6" s="105">
        <f>SUM(H7:H31)</f>
        <v>215056</v>
      </c>
      <c r="I6" s="105">
        <f t="shared" ref="I6:J6" si="0">SUM(I7:I31)</f>
        <v>111806</v>
      </c>
      <c r="J6" s="105">
        <f t="shared" si="0"/>
        <v>55580</v>
      </c>
      <c r="K6" s="43"/>
      <c r="L6" s="114">
        <f>J6/I6</f>
        <v>0.49711106738457683</v>
      </c>
    </row>
    <row r="7" spans="1:13" s="9" customFormat="1" ht="31.5" customHeight="1">
      <c r="A7" s="18" t="s">
        <v>826</v>
      </c>
      <c r="B7" s="18">
        <v>1</v>
      </c>
      <c r="C7" s="18" t="s">
        <v>624</v>
      </c>
      <c r="D7" s="25" t="s">
        <v>30</v>
      </c>
      <c r="E7" s="26">
        <v>2018.3</v>
      </c>
      <c r="F7" s="26">
        <v>2018.12</v>
      </c>
      <c r="G7" s="25" t="s">
        <v>78</v>
      </c>
      <c r="H7" s="18">
        <v>736</v>
      </c>
      <c r="I7" s="18">
        <v>736</v>
      </c>
      <c r="J7" s="48">
        <v>300</v>
      </c>
      <c r="K7" s="44" t="s">
        <v>651</v>
      </c>
      <c r="L7" s="115">
        <f t="shared" ref="L7:L9" si="1">J7/I7</f>
        <v>0.40760869565217389</v>
      </c>
    </row>
    <row r="8" spans="1:13" s="9" customFormat="1" ht="48.75" customHeight="1">
      <c r="A8" s="18" t="s">
        <v>116</v>
      </c>
      <c r="B8" s="18">
        <v>1</v>
      </c>
      <c r="C8" s="18" t="s">
        <v>794</v>
      </c>
      <c r="D8" s="18" t="s">
        <v>73</v>
      </c>
      <c r="E8" s="27">
        <v>2017.1</v>
      </c>
      <c r="F8" s="27">
        <v>2018.1</v>
      </c>
      <c r="G8" s="18" t="s">
        <v>131</v>
      </c>
      <c r="H8" s="18">
        <v>3000</v>
      </c>
      <c r="I8" s="18">
        <v>1500</v>
      </c>
      <c r="J8" s="51">
        <v>780</v>
      </c>
      <c r="K8" s="51" t="s">
        <v>824</v>
      </c>
      <c r="L8" s="115">
        <f t="shared" si="1"/>
        <v>0.52</v>
      </c>
    </row>
    <row r="9" spans="1:13" s="9" customFormat="1" ht="43.5" customHeight="1">
      <c r="A9" s="222" t="s">
        <v>287</v>
      </c>
      <c r="B9" s="21">
        <v>1</v>
      </c>
      <c r="C9" s="21" t="s">
        <v>288</v>
      </c>
      <c r="D9" s="21" t="s">
        <v>30</v>
      </c>
      <c r="E9" s="18">
        <v>2018.1</v>
      </c>
      <c r="F9" s="25" t="s">
        <v>786</v>
      </c>
      <c r="G9" s="21" t="s">
        <v>290</v>
      </c>
      <c r="H9" s="21">
        <v>8050</v>
      </c>
      <c r="I9" s="21">
        <v>8050</v>
      </c>
      <c r="J9" s="46">
        <v>5000</v>
      </c>
      <c r="K9" s="46" t="s">
        <v>658</v>
      </c>
      <c r="L9" s="115">
        <f t="shared" si="1"/>
        <v>0.6211180124223602</v>
      </c>
    </row>
    <row r="10" spans="1:13" s="17" customFormat="1" ht="33" customHeight="1">
      <c r="A10" s="225"/>
      <c r="B10" s="33">
        <v>2</v>
      </c>
      <c r="C10" s="21" t="s">
        <v>292</v>
      </c>
      <c r="D10" s="21" t="s">
        <v>30</v>
      </c>
      <c r="E10" s="21">
        <v>2018.1</v>
      </c>
      <c r="F10" s="25" t="s">
        <v>130</v>
      </c>
      <c r="G10" s="21" t="s">
        <v>294</v>
      </c>
      <c r="H10" s="21">
        <v>620</v>
      </c>
      <c r="I10" s="21">
        <v>620</v>
      </c>
      <c r="J10" s="46">
        <v>400</v>
      </c>
      <c r="K10" s="46" t="s">
        <v>659</v>
      </c>
      <c r="L10" s="113">
        <f>J10/I10</f>
        <v>0.64516129032258063</v>
      </c>
      <c r="M10" s="111"/>
    </row>
    <row r="11" spans="1:13" s="17" customFormat="1" ht="54.75" customHeight="1">
      <c r="A11" s="18" t="s">
        <v>205</v>
      </c>
      <c r="B11" s="18">
        <v>1</v>
      </c>
      <c r="C11" s="18" t="s">
        <v>304</v>
      </c>
      <c r="D11" s="18" t="s">
        <v>73</v>
      </c>
      <c r="E11" s="18">
        <v>2017.11</v>
      </c>
      <c r="F11" s="18">
        <v>2018.12</v>
      </c>
      <c r="G11" s="18" t="s">
        <v>305</v>
      </c>
      <c r="H11" s="18">
        <v>2200</v>
      </c>
      <c r="I11" s="18">
        <v>1000</v>
      </c>
      <c r="J11" s="44">
        <v>350</v>
      </c>
      <c r="K11" s="44" t="s">
        <v>647</v>
      </c>
      <c r="L11" s="113">
        <f t="shared" ref="L11:L30" si="2">J11/I11</f>
        <v>0.35</v>
      </c>
      <c r="M11" s="111"/>
    </row>
    <row r="12" spans="1:13" s="20" customFormat="1" ht="57.75" customHeight="1">
      <c r="A12" s="21" t="s">
        <v>455</v>
      </c>
      <c r="B12" s="21">
        <v>1</v>
      </c>
      <c r="C12" s="21" t="s">
        <v>711</v>
      </c>
      <c r="D12" s="21" t="s">
        <v>73</v>
      </c>
      <c r="E12" s="25" t="s">
        <v>457</v>
      </c>
      <c r="F12" s="25" t="s">
        <v>130</v>
      </c>
      <c r="G12" s="21" t="s">
        <v>458</v>
      </c>
      <c r="H12" s="21">
        <v>8000</v>
      </c>
      <c r="I12" s="21">
        <v>1000</v>
      </c>
      <c r="J12" s="52">
        <v>500</v>
      </c>
      <c r="K12" s="46" t="s">
        <v>642</v>
      </c>
      <c r="L12" s="113">
        <f>J12/I12</f>
        <v>0.5</v>
      </c>
      <c r="M12" s="111"/>
    </row>
    <row r="13" spans="1:13" s="20" customFormat="1" ht="36.75" customHeight="1">
      <c r="A13" s="36" t="s">
        <v>464</v>
      </c>
      <c r="B13" s="36">
        <v>1</v>
      </c>
      <c r="C13" s="36" t="s">
        <v>469</v>
      </c>
      <c r="D13" s="36" t="s">
        <v>73</v>
      </c>
      <c r="E13" s="36">
        <v>2017.1</v>
      </c>
      <c r="F13" s="36">
        <v>2020.12</v>
      </c>
      <c r="G13" s="36" t="s">
        <v>470</v>
      </c>
      <c r="H13" s="36">
        <v>14000</v>
      </c>
      <c r="I13" s="36">
        <v>8000</v>
      </c>
      <c r="J13" s="58">
        <v>3000</v>
      </c>
      <c r="K13" s="58" t="s">
        <v>471</v>
      </c>
      <c r="L13" s="113">
        <f>J13/I13</f>
        <v>0.375</v>
      </c>
      <c r="M13" s="111"/>
    </row>
    <row r="14" spans="1:13" s="20" customFormat="1" ht="42.75" customHeight="1">
      <c r="A14" s="222" t="s">
        <v>61</v>
      </c>
      <c r="B14" s="21">
        <v>1</v>
      </c>
      <c r="C14" s="21" t="s">
        <v>821</v>
      </c>
      <c r="D14" s="21" t="s">
        <v>30</v>
      </c>
      <c r="E14" s="21">
        <v>2018.1</v>
      </c>
      <c r="F14" s="21">
        <v>2018.6</v>
      </c>
      <c r="G14" s="21" t="s">
        <v>404</v>
      </c>
      <c r="H14" s="21">
        <v>15000</v>
      </c>
      <c r="I14" s="21">
        <v>15000</v>
      </c>
      <c r="J14" s="57">
        <v>8000</v>
      </c>
      <c r="K14" s="46" t="s">
        <v>405</v>
      </c>
      <c r="L14" s="113">
        <f t="shared" si="2"/>
        <v>0.53333333333333333</v>
      </c>
      <c r="M14" s="111"/>
    </row>
    <row r="15" spans="1:13" s="20" customFormat="1" ht="37.5" customHeight="1">
      <c r="A15" s="223"/>
      <c r="B15" s="21">
        <v>2</v>
      </c>
      <c r="C15" s="21" t="s">
        <v>406</v>
      </c>
      <c r="D15" s="21" t="s">
        <v>30</v>
      </c>
      <c r="E15" s="25" t="s">
        <v>407</v>
      </c>
      <c r="F15" s="25" t="s">
        <v>408</v>
      </c>
      <c r="G15" s="21" t="s">
        <v>409</v>
      </c>
      <c r="H15" s="21">
        <v>5000</v>
      </c>
      <c r="I15" s="21">
        <v>5000</v>
      </c>
      <c r="J15" s="57">
        <v>3000</v>
      </c>
      <c r="K15" s="46" t="s">
        <v>410</v>
      </c>
      <c r="L15" s="113">
        <f t="shared" si="2"/>
        <v>0.6</v>
      </c>
      <c r="M15" s="111"/>
    </row>
    <row r="16" spans="1:13" s="20" customFormat="1" ht="55.5" customHeight="1">
      <c r="A16" s="223"/>
      <c r="B16" s="21">
        <v>3</v>
      </c>
      <c r="C16" s="21" t="s">
        <v>825</v>
      </c>
      <c r="D16" s="21" t="s">
        <v>30</v>
      </c>
      <c r="E16" s="25" t="s">
        <v>407</v>
      </c>
      <c r="F16" s="25" t="s">
        <v>408</v>
      </c>
      <c r="G16" s="21" t="s">
        <v>412</v>
      </c>
      <c r="H16" s="21">
        <v>5000</v>
      </c>
      <c r="I16" s="21">
        <v>5000</v>
      </c>
      <c r="J16" s="57">
        <v>2100</v>
      </c>
      <c r="K16" s="46" t="s">
        <v>413</v>
      </c>
      <c r="L16" s="113">
        <f t="shared" si="2"/>
        <v>0.42</v>
      </c>
      <c r="M16" s="111"/>
    </row>
    <row r="17" spans="1:13" s="20" customFormat="1" ht="33" customHeight="1">
      <c r="A17" s="223"/>
      <c r="B17" s="21">
        <v>4</v>
      </c>
      <c r="C17" s="21" t="s">
        <v>414</v>
      </c>
      <c r="D17" s="21" t="s">
        <v>30</v>
      </c>
      <c r="E17" s="25" t="s">
        <v>415</v>
      </c>
      <c r="F17" s="25" t="s">
        <v>408</v>
      </c>
      <c r="G17" s="21" t="s">
        <v>416</v>
      </c>
      <c r="H17" s="21">
        <v>10000</v>
      </c>
      <c r="I17" s="21">
        <v>10000</v>
      </c>
      <c r="J17" s="57">
        <v>3500</v>
      </c>
      <c r="K17" s="46" t="s">
        <v>417</v>
      </c>
      <c r="L17" s="113">
        <f t="shared" si="2"/>
        <v>0.35</v>
      </c>
      <c r="M17" s="111"/>
    </row>
    <row r="18" spans="1:13" s="20" customFormat="1" ht="33" customHeight="1">
      <c r="A18" s="223"/>
      <c r="B18" s="21">
        <v>5</v>
      </c>
      <c r="C18" s="21" t="s">
        <v>430</v>
      </c>
      <c r="D18" s="21" t="s">
        <v>30</v>
      </c>
      <c r="E18" s="25" t="s">
        <v>407</v>
      </c>
      <c r="F18" s="25" t="s">
        <v>408</v>
      </c>
      <c r="G18" s="21" t="s">
        <v>708</v>
      </c>
      <c r="H18" s="21">
        <v>5000</v>
      </c>
      <c r="I18" s="21">
        <v>5000</v>
      </c>
      <c r="J18" s="57">
        <v>3000</v>
      </c>
      <c r="K18" s="46" t="s">
        <v>431</v>
      </c>
      <c r="L18" s="113">
        <f t="shared" si="2"/>
        <v>0.6</v>
      </c>
      <c r="M18" s="111"/>
    </row>
    <row r="19" spans="1:13" s="20" customFormat="1" ht="44.25" customHeight="1">
      <c r="A19" s="223"/>
      <c r="B19" s="21">
        <v>6</v>
      </c>
      <c r="C19" s="21" t="s">
        <v>822</v>
      </c>
      <c r="D19" s="21" t="s">
        <v>30</v>
      </c>
      <c r="E19" s="25" t="s">
        <v>407</v>
      </c>
      <c r="F19" s="25" t="s">
        <v>408</v>
      </c>
      <c r="G19" s="21" t="s">
        <v>432</v>
      </c>
      <c r="H19" s="21">
        <v>8000</v>
      </c>
      <c r="I19" s="21">
        <v>8000</v>
      </c>
      <c r="J19" s="57">
        <v>3000</v>
      </c>
      <c r="K19" s="46" t="s">
        <v>431</v>
      </c>
      <c r="L19" s="113">
        <f t="shared" si="2"/>
        <v>0.375</v>
      </c>
      <c r="M19" s="111"/>
    </row>
    <row r="20" spans="1:13" s="20" customFormat="1" ht="44.25" customHeight="1">
      <c r="A20" s="223"/>
      <c r="B20" s="21">
        <v>7</v>
      </c>
      <c r="C20" s="21" t="s">
        <v>448</v>
      </c>
      <c r="D20" s="21" t="s">
        <v>449</v>
      </c>
      <c r="E20" s="25" t="s">
        <v>407</v>
      </c>
      <c r="F20" s="25" t="s">
        <v>168</v>
      </c>
      <c r="G20" s="21" t="s">
        <v>450</v>
      </c>
      <c r="H20" s="21">
        <v>18000</v>
      </c>
      <c r="I20" s="21">
        <v>18000</v>
      </c>
      <c r="J20" s="57">
        <v>7000</v>
      </c>
      <c r="K20" s="46" t="s">
        <v>451</v>
      </c>
      <c r="L20" s="113">
        <f t="shared" si="2"/>
        <v>0.3888888888888889</v>
      </c>
      <c r="M20" s="111"/>
    </row>
    <row r="21" spans="1:13" s="17" customFormat="1" ht="38.25" customHeight="1">
      <c r="A21" s="223"/>
      <c r="B21" s="21">
        <v>8</v>
      </c>
      <c r="C21" s="21" t="s">
        <v>509</v>
      </c>
      <c r="D21" s="21" t="s">
        <v>73</v>
      </c>
      <c r="E21" s="25" t="s">
        <v>510</v>
      </c>
      <c r="F21" s="25" t="s">
        <v>434</v>
      </c>
      <c r="G21" s="21" t="s">
        <v>718</v>
      </c>
      <c r="H21" s="21">
        <v>60000</v>
      </c>
      <c r="I21" s="21">
        <v>7000</v>
      </c>
      <c r="J21" s="52">
        <v>4000</v>
      </c>
      <c r="K21" s="46" t="s">
        <v>511</v>
      </c>
      <c r="L21" s="113">
        <f t="shared" ref="L21:L29" si="3">J21/I21</f>
        <v>0.5714285714285714</v>
      </c>
      <c r="M21" s="111"/>
    </row>
    <row r="22" spans="1:13" s="17" customFormat="1" ht="36.75" customHeight="1">
      <c r="A22" s="224"/>
      <c r="B22" s="21">
        <v>9</v>
      </c>
      <c r="C22" s="21" t="s">
        <v>512</v>
      </c>
      <c r="D22" s="21" t="s">
        <v>73</v>
      </c>
      <c r="E22" s="25" t="s">
        <v>513</v>
      </c>
      <c r="F22" s="25" t="s">
        <v>408</v>
      </c>
      <c r="G22" s="21" t="s">
        <v>719</v>
      </c>
      <c r="H22" s="21">
        <v>30000</v>
      </c>
      <c r="I22" s="21">
        <v>5000</v>
      </c>
      <c r="J22" s="52">
        <v>2500</v>
      </c>
      <c r="K22" s="46" t="s">
        <v>511</v>
      </c>
      <c r="L22" s="113">
        <f t="shared" si="3"/>
        <v>0.5</v>
      </c>
      <c r="M22" s="111"/>
    </row>
    <row r="23" spans="1:13" s="20" customFormat="1" ht="66" customHeight="1">
      <c r="A23" s="221" t="s">
        <v>483</v>
      </c>
      <c r="B23" s="18">
        <v>1</v>
      </c>
      <c r="C23" s="178" t="s">
        <v>887</v>
      </c>
      <c r="D23" s="18" t="s">
        <v>30</v>
      </c>
      <c r="E23" s="18">
        <v>2018.1</v>
      </c>
      <c r="F23" s="18">
        <v>2018.12</v>
      </c>
      <c r="G23" s="18" t="s">
        <v>762</v>
      </c>
      <c r="H23" s="18">
        <v>1500</v>
      </c>
      <c r="I23" s="18">
        <v>1500</v>
      </c>
      <c r="J23" s="52">
        <v>700</v>
      </c>
      <c r="K23" s="46" t="s">
        <v>485</v>
      </c>
      <c r="L23" s="113">
        <f t="shared" si="3"/>
        <v>0.46666666666666667</v>
      </c>
      <c r="M23" s="111"/>
    </row>
    <row r="24" spans="1:13" s="20" customFormat="1" ht="40.5" customHeight="1">
      <c r="A24" s="217"/>
      <c r="B24" s="18">
        <v>2</v>
      </c>
      <c r="C24" s="18" t="s">
        <v>487</v>
      </c>
      <c r="D24" s="18" t="s">
        <v>30</v>
      </c>
      <c r="E24" s="18">
        <v>2018.2</v>
      </c>
      <c r="F24" s="18">
        <v>2018.12</v>
      </c>
      <c r="G24" s="18" t="s">
        <v>761</v>
      </c>
      <c r="H24" s="18">
        <v>700</v>
      </c>
      <c r="I24" s="18">
        <v>700</v>
      </c>
      <c r="J24" s="52">
        <v>650</v>
      </c>
      <c r="K24" s="46" t="s">
        <v>489</v>
      </c>
      <c r="L24" s="113">
        <f t="shared" si="3"/>
        <v>0.9285714285714286</v>
      </c>
      <c r="M24" s="111"/>
    </row>
    <row r="25" spans="1:13" s="17" customFormat="1" ht="36" customHeight="1">
      <c r="A25" s="215" t="s">
        <v>391</v>
      </c>
      <c r="B25" s="18">
        <v>1</v>
      </c>
      <c r="C25" s="18" t="s">
        <v>701</v>
      </c>
      <c r="D25" s="18" t="s">
        <v>30</v>
      </c>
      <c r="E25" s="18">
        <v>2018.1</v>
      </c>
      <c r="F25" s="18">
        <v>2018.12</v>
      </c>
      <c r="G25" s="18" t="s">
        <v>319</v>
      </c>
      <c r="H25" s="18">
        <v>2000</v>
      </c>
      <c r="I25" s="18">
        <v>2000</v>
      </c>
      <c r="J25" s="44">
        <v>2000</v>
      </c>
      <c r="K25" s="44" t="s">
        <v>660</v>
      </c>
      <c r="L25" s="113">
        <f t="shared" si="3"/>
        <v>1</v>
      </c>
      <c r="M25" s="111"/>
    </row>
    <row r="26" spans="1:13" s="17" customFormat="1" ht="26.25" customHeight="1">
      <c r="A26" s="216"/>
      <c r="B26" s="18">
        <v>2</v>
      </c>
      <c r="C26" s="18" t="s">
        <v>827</v>
      </c>
      <c r="D26" s="18" t="s">
        <v>30</v>
      </c>
      <c r="E26" s="18">
        <v>2018.1</v>
      </c>
      <c r="F26" s="18">
        <v>2020.12</v>
      </c>
      <c r="G26" s="18" t="s">
        <v>394</v>
      </c>
      <c r="H26" s="18">
        <v>3000</v>
      </c>
      <c r="I26" s="18">
        <v>1500</v>
      </c>
      <c r="J26" s="44">
        <v>1200</v>
      </c>
      <c r="K26" s="44" t="s">
        <v>645</v>
      </c>
      <c r="L26" s="113">
        <f t="shared" si="3"/>
        <v>0.8</v>
      </c>
      <c r="M26" s="111"/>
    </row>
    <row r="27" spans="1:13" s="17" customFormat="1" ht="46.5" customHeight="1">
      <c r="A27" s="216"/>
      <c r="B27" s="18">
        <v>3</v>
      </c>
      <c r="C27" s="18" t="s">
        <v>395</v>
      </c>
      <c r="D27" s="18" t="s">
        <v>30</v>
      </c>
      <c r="E27" s="18">
        <v>2018.1</v>
      </c>
      <c r="F27" s="18">
        <v>2019.12</v>
      </c>
      <c r="G27" s="18" t="s">
        <v>397</v>
      </c>
      <c r="H27" s="18">
        <v>3000</v>
      </c>
      <c r="I27" s="18">
        <v>2000</v>
      </c>
      <c r="J27" s="44">
        <v>1500</v>
      </c>
      <c r="K27" s="44" t="s">
        <v>645</v>
      </c>
      <c r="L27" s="113">
        <f t="shared" si="3"/>
        <v>0.75</v>
      </c>
      <c r="M27" s="111"/>
    </row>
    <row r="28" spans="1:13" s="17" customFormat="1" ht="37.5" customHeight="1">
      <c r="A28" s="216"/>
      <c r="B28" s="18">
        <v>4</v>
      </c>
      <c r="C28" s="18" t="s">
        <v>704</v>
      </c>
      <c r="D28" s="18" t="s">
        <v>73</v>
      </c>
      <c r="E28" s="18">
        <v>2017.1</v>
      </c>
      <c r="F28" s="18">
        <v>2018.12</v>
      </c>
      <c r="G28" s="18" t="s">
        <v>399</v>
      </c>
      <c r="H28" s="18">
        <v>1000</v>
      </c>
      <c r="I28" s="18">
        <v>400</v>
      </c>
      <c r="J28" s="44">
        <v>400</v>
      </c>
      <c r="K28" s="44" t="s">
        <v>660</v>
      </c>
      <c r="L28" s="113">
        <f t="shared" si="3"/>
        <v>1</v>
      </c>
      <c r="M28" s="111"/>
    </row>
    <row r="29" spans="1:13" s="17" customFormat="1" ht="53.25" customHeight="1">
      <c r="A29" s="216"/>
      <c r="B29" s="18">
        <v>5</v>
      </c>
      <c r="C29" s="18" t="s">
        <v>400</v>
      </c>
      <c r="D29" s="18" t="s">
        <v>73</v>
      </c>
      <c r="E29" s="18">
        <v>2017.11</v>
      </c>
      <c r="F29" s="18">
        <v>2020.11</v>
      </c>
      <c r="G29" s="18" t="s">
        <v>703</v>
      </c>
      <c r="H29" s="18">
        <v>4600</v>
      </c>
      <c r="I29" s="34">
        <v>1000</v>
      </c>
      <c r="J29" s="56">
        <v>500</v>
      </c>
      <c r="K29" s="44" t="s">
        <v>645</v>
      </c>
      <c r="L29" s="113">
        <f t="shared" si="3"/>
        <v>0.5</v>
      </c>
      <c r="M29" s="111"/>
    </row>
    <row r="30" spans="1:13" s="17" customFormat="1" ht="57.75" customHeight="1">
      <c r="A30" s="216"/>
      <c r="B30" s="18">
        <v>6</v>
      </c>
      <c r="C30" s="18" t="s">
        <v>721</v>
      </c>
      <c r="D30" s="18" t="s">
        <v>30</v>
      </c>
      <c r="E30" s="18">
        <v>2018.3</v>
      </c>
      <c r="F30" s="18">
        <v>2020.12</v>
      </c>
      <c r="G30" s="18" t="s">
        <v>536</v>
      </c>
      <c r="H30" s="18">
        <v>2800</v>
      </c>
      <c r="I30" s="18">
        <v>2000</v>
      </c>
      <c r="J30" s="44">
        <v>1500</v>
      </c>
      <c r="K30" s="44" t="s">
        <v>645</v>
      </c>
      <c r="L30" s="113">
        <f t="shared" si="2"/>
        <v>0.75</v>
      </c>
      <c r="M30" s="111"/>
    </row>
    <row r="31" spans="1:13" s="17" customFormat="1" ht="29.1" customHeight="1">
      <c r="A31" s="217"/>
      <c r="B31" s="18">
        <v>7</v>
      </c>
      <c r="C31" s="18" t="s">
        <v>537</v>
      </c>
      <c r="D31" s="18" t="s">
        <v>30</v>
      </c>
      <c r="E31" s="18">
        <v>2018.2</v>
      </c>
      <c r="F31" s="18">
        <v>2020.12</v>
      </c>
      <c r="G31" s="18" t="s">
        <v>538</v>
      </c>
      <c r="H31" s="18">
        <v>3850</v>
      </c>
      <c r="I31" s="18">
        <v>1800</v>
      </c>
      <c r="J31" s="44">
        <v>700</v>
      </c>
      <c r="K31" s="44" t="s">
        <v>645</v>
      </c>
      <c r="L31" s="113">
        <f t="shared" ref="L31:L42" si="4">J31/I31</f>
        <v>0.3888888888888889</v>
      </c>
      <c r="M31" s="111"/>
    </row>
    <row r="32" spans="1:13" s="17" customFormat="1" ht="30.95" customHeight="1">
      <c r="A32" s="215" t="s">
        <v>212</v>
      </c>
      <c r="B32" s="18">
        <v>1</v>
      </c>
      <c r="C32" s="18" t="s">
        <v>341</v>
      </c>
      <c r="D32" s="18" t="s">
        <v>73</v>
      </c>
      <c r="E32" s="18">
        <v>2016.1</v>
      </c>
      <c r="F32" s="18">
        <v>2018.12</v>
      </c>
      <c r="G32" s="18" t="s">
        <v>343</v>
      </c>
      <c r="H32" s="18">
        <v>3000</v>
      </c>
      <c r="I32" s="18">
        <v>1200</v>
      </c>
      <c r="J32" s="44">
        <v>600</v>
      </c>
      <c r="K32" s="44" t="s">
        <v>645</v>
      </c>
      <c r="L32" s="113">
        <f t="shared" si="4"/>
        <v>0.5</v>
      </c>
      <c r="M32" s="111"/>
    </row>
    <row r="33" spans="1:13" s="17" customFormat="1" ht="48.75" customHeight="1">
      <c r="A33" s="216"/>
      <c r="B33" s="18">
        <v>2</v>
      </c>
      <c r="C33" s="18" t="s">
        <v>344</v>
      </c>
      <c r="D33" s="18" t="s">
        <v>30</v>
      </c>
      <c r="E33" s="18">
        <v>2018.1</v>
      </c>
      <c r="F33" s="18">
        <v>2018.12</v>
      </c>
      <c r="G33" s="18" t="s">
        <v>346</v>
      </c>
      <c r="H33" s="18">
        <v>578</v>
      </c>
      <c r="I33" s="18">
        <v>578</v>
      </c>
      <c r="J33" s="44">
        <v>380</v>
      </c>
      <c r="K33" s="44" t="s">
        <v>645</v>
      </c>
      <c r="L33" s="113">
        <f t="shared" si="4"/>
        <v>0.65743944636678198</v>
      </c>
      <c r="M33" s="111"/>
    </row>
    <row r="34" spans="1:13" s="17" customFormat="1" ht="27" customHeight="1">
      <c r="A34" s="216"/>
      <c r="B34" s="18">
        <v>3</v>
      </c>
      <c r="C34" s="18" t="s">
        <v>347</v>
      </c>
      <c r="D34" s="18" t="s">
        <v>73</v>
      </c>
      <c r="E34" s="18">
        <v>2017.1</v>
      </c>
      <c r="F34" s="18">
        <v>2018.12</v>
      </c>
      <c r="G34" s="18" t="s">
        <v>348</v>
      </c>
      <c r="H34" s="18">
        <v>1300</v>
      </c>
      <c r="I34" s="18">
        <v>500</v>
      </c>
      <c r="J34" s="44">
        <v>220</v>
      </c>
      <c r="K34" s="44" t="s">
        <v>645</v>
      </c>
      <c r="L34" s="113">
        <f t="shared" si="4"/>
        <v>0.44</v>
      </c>
      <c r="M34" s="111"/>
    </row>
    <row r="35" spans="1:13" s="17" customFormat="1" ht="26.1" customHeight="1">
      <c r="A35" s="216"/>
      <c r="B35" s="18">
        <v>4</v>
      </c>
      <c r="C35" s="18" t="s">
        <v>349</v>
      </c>
      <c r="D35" s="18" t="s">
        <v>73</v>
      </c>
      <c r="E35" s="18">
        <v>2016.1</v>
      </c>
      <c r="F35" s="18">
        <v>2018.12</v>
      </c>
      <c r="G35" s="18" t="s">
        <v>351</v>
      </c>
      <c r="H35" s="18">
        <v>1270</v>
      </c>
      <c r="I35" s="18">
        <v>500</v>
      </c>
      <c r="J35" s="44">
        <v>210</v>
      </c>
      <c r="K35" s="44" t="s">
        <v>645</v>
      </c>
      <c r="L35" s="113">
        <f t="shared" si="4"/>
        <v>0.42</v>
      </c>
      <c r="M35" s="111"/>
    </row>
    <row r="36" spans="1:13" s="9" customFormat="1" ht="53.25" customHeight="1">
      <c r="A36" s="217"/>
      <c r="B36" s="18">
        <v>5</v>
      </c>
      <c r="C36" s="18" t="s">
        <v>213</v>
      </c>
      <c r="D36" s="18" t="s">
        <v>73</v>
      </c>
      <c r="E36" s="18">
        <v>2017.8</v>
      </c>
      <c r="F36" s="18">
        <v>2018.12</v>
      </c>
      <c r="G36" s="18" t="s">
        <v>214</v>
      </c>
      <c r="H36" s="18">
        <v>9491</v>
      </c>
      <c r="I36" s="18">
        <v>4791</v>
      </c>
      <c r="J36" s="44">
        <v>1800</v>
      </c>
      <c r="K36" s="44" t="s">
        <v>645</v>
      </c>
      <c r="L36" s="115">
        <f t="shared" si="4"/>
        <v>0.37570444583594237</v>
      </c>
    </row>
    <row r="37" spans="1:13" s="17" customFormat="1" ht="27.75" customHeight="1">
      <c r="A37" s="215" t="s">
        <v>352</v>
      </c>
      <c r="B37" s="18">
        <v>1</v>
      </c>
      <c r="C37" s="18" t="s">
        <v>357</v>
      </c>
      <c r="D37" s="18" t="s">
        <v>50</v>
      </c>
      <c r="E37" s="18">
        <v>2018.1</v>
      </c>
      <c r="F37" s="18">
        <v>2018.12</v>
      </c>
      <c r="G37" s="18" t="s">
        <v>358</v>
      </c>
      <c r="H37" s="18">
        <v>720</v>
      </c>
      <c r="I37" s="18">
        <v>720</v>
      </c>
      <c r="J37" s="54">
        <v>720</v>
      </c>
      <c r="K37" s="112" t="s">
        <v>660</v>
      </c>
      <c r="L37" s="113">
        <f t="shared" si="4"/>
        <v>1</v>
      </c>
      <c r="M37" s="111"/>
    </row>
    <row r="38" spans="1:13" s="17" customFormat="1" ht="36" customHeight="1">
      <c r="A38" s="216"/>
      <c r="B38" s="18">
        <v>2</v>
      </c>
      <c r="C38" s="18" t="s">
        <v>359</v>
      </c>
      <c r="D38" s="18" t="s">
        <v>50</v>
      </c>
      <c r="E38" s="18">
        <v>2018.1</v>
      </c>
      <c r="F38" s="18">
        <v>2019.12</v>
      </c>
      <c r="G38" s="18" t="s">
        <v>360</v>
      </c>
      <c r="H38" s="18">
        <v>3000</v>
      </c>
      <c r="I38" s="18">
        <v>1500</v>
      </c>
      <c r="J38" s="54">
        <v>800</v>
      </c>
      <c r="K38" s="112" t="s">
        <v>361</v>
      </c>
      <c r="L38" s="113">
        <f t="shared" si="4"/>
        <v>0.53333333333333333</v>
      </c>
      <c r="M38" s="111"/>
    </row>
    <row r="39" spans="1:13" s="17" customFormat="1" ht="39" customHeight="1">
      <c r="A39" s="216"/>
      <c r="B39" s="18">
        <v>3</v>
      </c>
      <c r="C39" s="18" t="s">
        <v>362</v>
      </c>
      <c r="D39" s="18" t="s">
        <v>336</v>
      </c>
      <c r="E39" s="18">
        <v>2018.1</v>
      </c>
      <c r="F39" s="18">
        <v>2018.12</v>
      </c>
      <c r="G39" s="18" t="s">
        <v>363</v>
      </c>
      <c r="H39" s="18">
        <v>650</v>
      </c>
      <c r="I39" s="18">
        <v>650</v>
      </c>
      <c r="J39" s="54">
        <v>320</v>
      </c>
      <c r="K39" s="112" t="s">
        <v>364</v>
      </c>
      <c r="L39" s="113">
        <f t="shared" si="4"/>
        <v>0.49230769230769234</v>
      </c>
      <c r="M39" s="111"/>
    </row>
    <row r="40" spans="1:13" s="17" customFormat="1" ht="27.75" customHeight="1">
      <c r="A40" s="217"/>
      <c r="B40" s="18">
        <v>4</v>
      </c>
      <c r="C40" s="18" t="s">
        <v>365</v>
      </c>
      <c r="D40" s="18" t="s">
        <v>50</v>
      </c>
      <c r="E40" s="18">
        <v>2018.1</v>
      </c>
      <c r="F40" s="18">
        <v>2018.12</v>
      </c>
      <c r="G40" s="18" t="s">
        <v>366</v>
      </c>
      <c r="H40" s="18">
        <v>680</v>
      </c>
      <c r="I40" s="18">
        <v>680</v>
      </c>
      <c r="J40" s="54">
        <v>300</v>
      </c>
      <c r="K40" s="112" t="s">
        <v>367</v>
      </c>
      <c r="L40" s="113">
        <f t="shared" si="4"/>
        <v>0.44117647058823528</v>
      </c>
      <c r="M40" s="111"/>
    </row>
    <row r="41" spans="1:13" s="20" customFormat="1" ht="36" customHeight="1">
      <c r="A41" s="215" t="s">
        <v>316</v>
      </c>
      <c r="B41" s="18">
        <v>1</v>
      </c>
      <c r="C41" s="18" t="s">
        <v>631</v>
      </c>
      <c r="D41" s="18" t="s">
        <v>30</v>
      </c>
      <c r="E41" s="18">
        <v>2018.2</v>
      </c>
      <c r="F41" s="18">
        <v>2019.12</v>
      </c>
      <c r="G41" s="18" t="s">
        <v>386</v>
      </c>
      <c r="H41" s="18">
        <v>3500</v>
      </c>
      <c r="I41" s="18">
        <v>3000</v>
      </c>
      <c r="J41" s="51">
        <v>1260</v>
      </c>
      <c r="K41" s="44" t="s">
        <v>699</v>
      </c>
      <c r="L41" s="113">
        <f t="shared" si="4"/>
        <v>0.42</v>
      </c>
      <c r="M41" s="111"/>
    </row>
    <row r="42" spans="1:13" s="20" customFormat="1" ht="51" customHeight="1">
      <c r="A42" s="217"/>
      <c r="B42" s="18">
        <v>2</v>
      </c>
      <c r="C42" s="18" t="s">
        <v>388</v>
      </c>
      <c r="D42" s="18" t="s">
        <v>30</v>
      </c>
      <c r="E42" s="18">
        <v>2018.2</v>
      </c>
      <c r="F42" s="18">
        <v>2019.12</v>
      </c>
      <c r="G42" s="18" t="s">
        <v>390</v>
      </c>
      <c r="H42" s="18">
        <v>1600</v>
      </c>
      <c r="I42" s="18">
        <v>1200</v>
      </c>
      <c r="J42" s="51">
        <v>560</v>
      </c>
      <c r="K42" s="44" t="s">
        <v>700</v>
      </c>
      <c r="L42" s="113">
        <f t="shared" si="4"/>
        <v>0.46666666666666667</v>
      </c>
      <c r="M42" s="111"/>
    </row>
  </sheetData>
  <mergeCells count="21">
    <mergeCell ref="I4:K4"/>
    <mergeCell ref="L4:L5"/>
    <mergeCell ref="B4:B5"/>
    <mergeCell ref="A2:L2"/>
    <mergeCell ref="A3:D3"/>
    <mergeCell ref="I3:L3"/>
    <mergeCell ref="A4:A5"/>
    <mergeCell ref="C4:C5"/>
    <mergeCell ref="D4:D5"/>
    <mergeCell ref="E4:E5"/>
    <mergeCell ref="F4:F5"/>
    <mergeCell ref="A37:A40"/>
    <mergeCell ref="A41:A42"/>
    <mergeCell ref="A6:C6"/>
    <mergeCell ref="G4:G5"/>
    <mergeCell ref="H4:H5"/>
    <mergeCell ref="A23:A24"/>
    <mergeCell ref="A14:A22"/>
    <mergeCell ref="A25:A31"/>
    <mergeCell ref="A32:A36"/>
    <mergeCell ref="A9:A10"/>
  </mergeCells>
  <phoneticPr fontId="2" type="noConversion"/>
  <pageMargins left="0.70866141732283472" right="0.70866141732283472" top="0.74803149606299213" bottom="0.74803149606299213" header="0.31496062992125984" footer="0.31496062992125984"/>
  <pageSetup paperSize="9" orientation="landscape" verticalDpi="0"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L13"/>
  <sheetViews>
    <sheetView topLeftCell="A4" workbookViewId="0">
      <selection activeCell="C9" sqref="C9"/>
    </sheetView>
  </sheetViews>
  <sheetFormatPr defaultRowHeight="13.5"/>
  <cols>
    <col min="1" max="1" width="10" customWidth="1"/>
    <col min="2" max="2" width="7.25" customWidth="1"/>
    <col min="3" max="3" width="18.875" customWidth="1"/>
    <col min="4" max="4" width="5.25" customWidth="1"/>
    <col min="5" max="6" width="6" customWidth="1"/>
    <col min="7" max="7" width="29.875" customWidth="1"/>
    <col min="8" max="8" width="8.75" customWidth="1"/>
    <col min="11" max="11" width="13.5" customWidth="1"/>
  </cols>
  <sheetData>
    <row r="1" spans="1:12" ht="21.75" customHeight="1">
      <c r="A1" s="161" t="s">
        <v>791</v>
      </c>
    </row>
    <row r="2" spans="1:12" s="6" customFormat="1" ht="21.75" customHeight="1">
      <c r="A2" s="39"/>
      <c r="B2" s="39"/>
      <c r="C2" s="1"/>
      <c r="D2" s="1"/>
      <c r="E2" s="3"/>
      <c r="F2" s="3"/>
      <c r="G2" s="1"/>
      <c r="H2" s="1"/>
      <c r="I2" s="2"/>
      <c r="J2" s="41"/>
      <c r="K2" s="69"/>
      <c r="L2" s="4"/>
    </row>
    <row r="3" spans="1:12" s="6" customFormat="1" ht="25.5" customHeight="1">
      <c r="A3" s="229" t="s">
        <v>879</v>
      </c>
      <c r="B3" s="229"/>
      <c r="C3" s="229"/>
      <c r="D3" s="229"/>
      <c r="E3" s="229"/>
      <c r="F3" s="229"/>
      <c r="G3" s="229"/>
      <c r="H3" s="229"/>
      <c r="I3" s="229"/>
      <c r="J3" s="236"/>
      <c r="K3" s="236"/>
      <c r="L3" s="229"/>
    </row>
    <row r="4" spans="1:12" s="6" customFormat="1" ht="14.25" customHeight="1">
      <c r="A4" s="230"/>
      <c r="B4" s="230"/>
      <c r="C4" s="230"/>
      <c r="D4" s="230"/>
      <c r="E4" s="110"/>
      <c r="F4" s="110"/>
      <c r="G4" s="110"/>
      <c r="H4" s="110"/>
      <c r="I4" s="231" t="s">
        <v>1</v>
      </c>
      <c r="J4" s="232"/>
      <c r="K4" s="232"/>
      <c r="L4" s="230"/>
    </row>
    <row r="5" spans="1:12" s="9" customFormat="1" ht="18" customHeight="1">
      <c r="A5" s="220" t="s">
        <v>3</v>
      </c>
      <c r="B5" s="227" t="s">
        <v>808</v>
      </c>
      <c r="C5" s="220" t="s">
        <v>4</v>
      </c>
      <c r="D5" s="220" t="s">
        <v>5</v>
      </c>
      <c r="E5" s="220" t="s">
        <v>7</v>
      </c>
      <c r="F5" s="220" t="s">
        <v>636</v>
      </c>
      <c r="G5" s="220" t="s">
        <v>8</v>
      </c>
      <c r="H5" s="220" t="s">
        <v>9</v>
      </c>
      <c r="I5" s="220" t="s">
        <v>12</v>
      </c>
      <c r="J5" s="220"/>
      <c r="K5" s="226"/>
      <c r="L5" s="220" t="s">
        <v>813</v>
      </c>
    </row>
    <row r="6" spans="1:12" s="9" customFormat="1" ht="44.25" customHeight="1">
      <c r="A6" s="220"/>
      <c r="B6" s="228"/>
      <c r="C6" s="220"/>
      <c r="D6" s="220"/>
      <c r="E6" s="220"/>
      <c r="F6" s="220"/>
      <c r="G6" s="220"/>
      <c r="H6" s="220"/>
      <c r="I6" s="122" t="s">
        <v>803</v>
      </c>
      <c r="J6" s="42" t="s">
        <v>804</v>
      </c>
      <c r="K6" s="43" t="s">
        <v>19</v>
      </c>
      <c r="L6" s="220"/>
    </row>
    <row r="7" spans="1:12" s="121" customFormat="1" ht="27" customHeight="1">
      <c r="A7" s="233" t="s">
        <v>886</v>
      </c>
      <c r="B7" s="234"/>
      <c r="C7" s="234"/>
      <c r="D7" s="235"/>
      <c r="E7" s="119"/>
      <c r="F7" s="119"/>
      <c r="G7" s="119"/>
      <c r="H7" s="129">
        <f>SUM(H8:H13)</f>
        <v>155806</v>
      </c>
      <c r="I7" s="129">
        <f>SUM(I8:I13)</f>
        <v>73806</v>
      </c>
      <c r="J7" s="129">
        <f>SUM(J8:J13)</f>
        <v>11380</v>
      </c>
      <c r="K7" s="119"/>
      <c r="L7" s="119"/>
    </row>
    <row r="8" spans="1:12" s="17" customFormat="1" ht="62.25" customHeight="1">
      <c r="A8" s="215" t="s">
        <v>61</v>
      </c>
      <c r="B8" s="18">
        <v>1</v>
      </c>
      <c r="C8" s="18" t="s">
        <v>62</v>
      </c>
      <c r="D8" s="18" t="s">
        <v>30</v>
      </c>
      <c r="E8" s="18">
        <v>2018.6</v>
      </c>
      <c r="F8" s="18" t="s">
        <v>63</v>
      </c>
      <c r="G8" s="18" t="s">
        <v>665</v>
      </c>
      <c r="H8" s="18">
        <v>24000</v>
      </c>
      <c r="I8" s="18">
        <v>15000</v>
      </c>
      <c r="J8" s="47">
        <v>2000</v>
      </c>
      <c r="K8" s="46" t="s">
        <v>805</v>
      </c>
      <c r="L8" s="118">
        <f>J8/I8</f>
        <v>0.13333333333333333</v>
      </c>
    </row>
    <row r="9" spans="1:12" s="20" customFormat="1" ht="38.25" customHeight="1">
      <c r="A9" s="216"/>
      <c r="B9" s="21">
        <v>2</v>
      </c>
      <c r="C9" s="21" t="s">
        <v>812</v>
      </c>
      <c r="D9" s="21" t="s">
        <v>30</v>
      </c>
      <c r="E9" s="25" t="s">
        <v>427</v>
      </c>
      <c r="F9" s="25" t="s">
        <v>161</v>
      </c>
      <c r="G9" s="21" t="s">
        <v>809</v>
      </c>
      <c r="H9" s="21">
        <v>30000</v>
      </c>
      <c r="I9" s="21">
        <v>15000</v>
      </c>
      <c r="J9" s="57">
        <v>1000</v>
      </c>
      <c r="K9" s="46" t="s">
        <v>429</v>
      </c>
      <c r="L9" s="118">
        <f t="shared" ref="L9:L13" si="0">J9/I9</f>
        <v>6.6666666666666666E-2</v>
      </c>
    </row>
    <row r="10" spans="1:12" s="20" customFormat="1" ht="54" customHeight="1">
      <c r="A10" s="216"/>
      <c r="B10" s="21">
        <v>3</v>
      </c>
      <c r="C10" s="21" t="s">
        <v>710</v>
      </c>
      <c r="D10" s="21" t="s">
        <v>30</v>
      </c>
      <c r="E10" s="25" t="s">
        <v>434</v>
      </c>
      <c r="F10" s="25" t="s">
        <v>168</v>
      </c>
      <c r="G10" s="21" t="s">
        <v>810</v>
      </c>
      <c r="H10" s="21">
        <v>32000</v>
      </c>
      <c r="I10" s="21">
        <v>20000</v>
      </c>
      <c r="J10" s="57">
        <v>5000</v>
      </c>
      <c r="K10" s="46" t="s">
        <v>447</v>
      </c>
      <c r="L10" s="118">
        <f t="shared" si="0"/>
        <v>0.25</v>
      </c>
    </row>
    <row r="11" spans="1:12" s="20" customFormat="1" ht="114.75" customHeight="1">
      <c r="A11" s="217"/>
      <c r="B11" s="21">
        <v>4</v>
      </c>
      <c r="C11" s="21" t="s">
        <v>870</v>
      </c>
      <c r="D11" s="21" t="s">
        <v>30</v>
      </c>
      <c r="E11" s="25" t="s">
        <v>434</v>
      </c>
      <c r="F11" s="25" t="s">
        <v>173</v>
      </c>
      <c r="G11" s="35" t="s">
        <v>811</v>
      </c>
      <c r="H11" s="21">
        <v>55000</v>
      </c>
      <c r="I11" s="21">
        <v>12000</v>
      </c>
      <c r="J11" s="57">
        <v>1000</v>
      </c>
      <c r="K11" s="46" t="s">
        <v>454</v>
      </c>
      <c r="L11" s="118">
        <f t="shared" si="0"/>
        <v>8.3333333333333329E-2</v>
      </c>
    </row>
    <row r="12" spans="1:12" s="32" customFormat="1" ht="48" customHeight="1">
      <c r="A12" s="21" t="s">
        <v>205</v>
      </c>
      <c r="B12" s="21">
        <v>1</v>
      </c>
      <c r="C12" s="21" t="s">
        <v>807</v>
      </c>
      <c r="D12" s="21" t="s">
        <v>30</v>
      </c>
      <c r="E12" s="21">
        <v>2018.8</v>
      </c>
      <c r="F12" s="21">
        <v>2018.12</v>
      </c>
      <c r="G12" s="21" t="s">
        <v>211</v>
      </c>
      <c r="H12" s="21">
        <v>4806</v>
      </c>
      <c r="I12" s="21">
        <v>4806</v>
      </c>
      <c r="J12" s="46">
        <v>580</v>
      </c>
      <c r="K12" s="46" t="s">
        <v>644</v>
      </c>
      <c r="L12" s="118">
        <f t="shared" si="0"/>
        <v>0.12068248023304202</v>
      </c>
    </row>
    <row r="13" spans="1:12" s="17" customFormat="1" ht="30" customHeight="1">
      <c r="A13" s="18" t="s">
        <v>550</v>
      </c>
      <c r="B13" s="18">
        <v>1</v>
      </c>
      <c r="C13" s="18" t="s">
        <v>806</v>
      </c>
      <c r="D13" s="18" t="s">
        <v>30</v>
      </c>
      <c r="E13" s="18">
        <v>2018.7</v>
      </c>
      <c r="F13" s="18">
        <v>2020.7</v>
      </c>
      <c r="G13" s="18" t="s">
        <v>562</v>
      </c>
      <c r="H13" s="18">
        <v>10000</v>
      </c>
      <c r="I13" s="18">
        <v>7000</v>
      </c>
      <c r="J13" s="50">
        <v>1800</v>
      </c>
      <c r="K13" s="44" t="s">
        <v>617</v>
      </c>
      <c r="L13" s="118">
        <f t="shared" si="0"/>
        <v>0.25714285714285712</v>
      </c>
    </row>
  </sheetData>
  <mergeCells count="15">
    <mergeCell ref="A7:D7"/>
    <mergeCell ref="A8:A11"/>
    <mergeCell ref="B5:B6"/>
    <mergeCell ref="A3:L3"/>
    <mergeCell ref="A4:D4"/>
    <mergeCell ref="I4:L4"/>
    <mergeCell ref="A5:A6"/>
    <mergeCell ref="C5:C6"/>
    <mergeCell ref="D5:D6"/>
    <mergeCell ref="E5:E6"/>
    <mergeCell ref="F5:F6"/>
    <mergeCell ref="G5:G6"/>
    <mergeCell ref="H5:H6"/>
    <mergeCell ref="I5:K5"/>
    <mergeCell ref="L5:L6"/>
  </mergeCells>
  <phoneticPr fontId="2" type="noConversion"/>
  <pageMargins left="0.70866141732283472" right="0.70866141732283472" top="0.74803149606299213" bottom="0.74803149606299213" header="0.31496062992125984" footer="0.31496062992125984"/>
  <pageSetup paperSize="9" orientation="landscape" verticalDpi="0" r:id="rId1"/>
  <headerFooter>
    <oddFooter>&amp;C－&amp;P－</oddFooter>
  </headerFooter>
</worksheet>
</file>

<file path=xl/worksheets/sheet5.xml><?xml version="1.0" encoding="utf-8"?>
<worksheet xmlns="http://schemas.openxmlformats.org/spreadsheetml/2006/main" xmlns:r="http://schemas.openxmlformats.org/officeDocument/2006/relationships">
  <dimension ref="A2:L29"/>
  <sheetViews>
    <sheetView topLeftCell="A19" workbookViewId="0">
      <selection activeCell="G34" sqref="G34"/>
    </sheetView>
  </sheetViews>
  <sheetFormatPr defaultRowHeight="13.5"/>
  <cols>
    <col min="1" max="1" width="9.75" customWidth="1"/>
    <col min="2" max="2" width="4.625" customWidth="1"/>
    <col min="3" max="3" width="20.125" customWidth="1"/>
    <col min="4" max="4" width="5.75" customWidth="1"/>
    <col min="5" max="6" width="7.75" customWidth="1"/>
    <col min="7" max="7" width="30.625" customWidth="1"/>
    <col min="9" max="9" width="7.125" customWidth="1"/>
    <col min="10" max="10" width="7.25" customWidth="1"/>
    <col min="11" max="11" width="16.625" customWidth="1"/>
    <col min="12" max="12" width="7.375" customWidth="1"/>
  </cols>
  <sheetData>
    <row r="2" spans="1:12" s="6" customFormat="1" ht="21.75" customHeight="1">
      <c r="A2" s="39" t="s">
        <v>869</v>
      </c>
      <c r="B2" s="39"/>
      <c r="C2" s="1"/>
      <c r="D2" s="1"/>
      <c r="E2" s="3"/>
      <c r="F2" s="3"/>
      <c r="G2" s="1"/>
      <c r="H2" s="1"/>
      <c r="I2" s="2"/>
      <c r="J2" s="41"/>
      <c r="K2" s="69"/>
      <c r="L2" s="4"/>
    </row>
    <row r="3" spans="1:12" s="6" customFormat="1" ht="25.5" customHeight="1">
      <c r="A3" s="229" t="s">
        <v>880</v>
      </c>
      <c r="B3" s="229"/>
      <c r="C3" s="229"/>
      <c r="D3" s="229"/>
      <c r="E3" s="229"/>
      <c r="F3" s="229"/>
      <c r="G3" s="229"/>
      <c r="H3" s="229"/>
      <c r="I3" s="229"/>
      <c r="J3" s="236"/>
      <c r="K3" s="236"/>
      <c r="L3" s="229"/>
    </row>
    <row r="4" spans="1:12" s="6" customFormat="1" ht="14.25" customHeight="1">
      <c r="A4" s="230"/>
      <c r="B4" s="230"/>
      <c r="C4" s="230"/>
      <c r="D4" s="230"/>
      <c r="E4" s="106"/>
      <c r="F4" s="106"/>
      <c r="G4" s="106"/>
      <c r="H4" s="106"/>
      <c r="I4" s="231" t="s">
        <v>1</v>
      </c>
      <c r="J4" s="232"/>
      <c r="K4" s="232"/>
      <c r="L4" s="230"/>
    </row>
    <row r="5" spans="1:12" s="9" customFormat="1" ht="18" customHeight="1">
      <c r="A5" s="220" t="s">
        <v>3</v>
      </c>
      <c r="B5" s="227" t="s">
        <v>816</v>
      </c>
      <c r="C5" s="220" t="s">
        <v>4</v>
      </c>
      <c r="D5" s="220" t="s">
        <v>5</v>
      </c>
      <c r="E5" s="220" t="s">
        <v>7</v>
      </c>
      <c r="F5" s="220" t="s">
        <v>636</v>
      </c>
      <c r="G5" s="220" t="s">
        <v>8</v>
      </c>
      <c r="H5" s="220" t="s">
        <v>9</v>
      </c>
      <c r="I5" s="220" t="s">
        <v>12</v>
      </c>
      <c r="J5" s="220"/>
      <c r="K5" s="226"/>
      <c r="L5" s="220" t="s">
        <v>795</v>
      </c>
    </row>
    <row r="6" spans="1:12" s="9" customFormat="1" ht="44.25" customHeight="1">
      <c r="A6" s="220"/>
      <c r="B6" s="228"/>
      <c r="C6" s="220"/>
      <c r="D6" s="220"/>
      <c r="E6" s="220"/>
      <c r="F6" s="220"/>
      <c r="G6" s="220"/>
      <c r="H6" s="220"/>
      <c r="I6" s="105" t="s">
        <v>640</v>
      </c>
      <c r="J6" s="42" t="s">
        <v>635</v>
      </c>
      <c r="K6" s="43" t="s">
        <v>19</v>
      </c>
      <c r="L6" s="220"/>
    </row>
    <row r="7" spans="1:12" s="9" customFormat="1" ht="21.75" customHeight="1">
      <c r="A7" s="237" t="s">
        <v>817</v>
      </c>
      <c r="B7" s="218"/>
      <c r="C7" s="219"/>
      <c r="D7" s="105"/>
      <c r="E7" s="105"/>
      <c r="F7" s="105"/>
      <c r="G7" s="105"/>
      <c r="H7" s="105">
        <f>SUM(H8:H21)</f>
        <v>180782</v>
      </c>
      <c r="I7" s="109">
        <f>SUM(I8:I21)</f>
        <v>87340</v>
      </c>
      <c r="J7" s="109">
        <f>SUM(J8:J21)</f>
        <v>24450</v>
      </c>
      <c r="K7" s="43"/>
      <c r="L7" s="105"/>
    </row>
    <row r="8" spans="1:12" s="24" customFormat="1" ht="41.1" customHeight="1">
      <c r="A8" s="215" t="s">
        <v>66</v>
      </c>
      <c r="B8" s="18">
        <v>1</v>
      </c>
      <c r="C8" s="18" t="s">
        <v>312</v>
      </c>
      <c r="D8" s="18" t="s">
        <v>73</v>
      </c>
      <c r="E8" s="18">
        <v>2014.1</v>
      </c>
      <c r="F8" s="18">
        <v>2020.12</v>
      </c>
      <c r="G8" s="18" t="s">
        <v>314</v>
      </c>
      <c r="H8" s="18">
        <v>68000</v>
      </c>
      <c r="I8" s="18">
        <v>6000</v>
      </c>
      <c r="J8" s="48">
        <v>1500</v>
      </c>
      <c r="K8" s="44" t="s">
        <v>645</v>
      </c>
      <c r="L8" s="113">
        <f t="shared" ref="L8:L21" si="0">J8/I8</f>
        <v>0.25</v>
      </c>
    </row>
    <row r="9" spans="1:12" s="24" customFormat="1" ht="50.25" customHeight="1">
      <c r="A9" s="216"/>
      <c r="B9" s="18">
        <v>2</v>
      </c>
      <c r="C9" s="18" t="s">
        <v>315</v>
      </c>
      <c r="D9" s="18" t="s">
        <v>73</v>
      </c>
      <c r="E9" s="18">
        <v>2016.1</v>
      </c>
      <c r="F9" s="18">
        <v>2019.12</v>
      </c>
      <c r="G9" s="18" t="s">
        <v>317</v>
      </c>
      <c r="H9" s="18">
        <v>11200</v>
      </c>
      <c r="I9" s="18">
        <v>800</v>
      </c>
      <c r="J9" s="48">
        <v>200</v>
      </c>
      <c r="K9" s="44" t="s">
        <v>645</v>
      </c>
      <c r="L9" s="113">
        <f t="shared" si="0"/>
        <v>0.25</v>
      </c>
    </row>
    <row r="10" spans="1:12" s="24" customFormat="1" ht="36.950000000000003" customHeight="1">
      <c r="A10" s="217"/>
      <c r="B10" s="18">
        <v>3</v>
      </c>
      <c r="C10" s="18" t="s">
        <v>818</v>
      </c>
      <c r="D10" s="18" t="s">
        <v>30</v>
      </c>
      <c r="E10" s="18">
        <v>2018.1</v>
      </c>
      <c r="F10" s="18">
        <v>2019.12</v>
      </c>
      <c r="G10" s="18" t="s">
        <v>319</v>
      </c>
      <c r="H10" s="18">
        <v>2000</v>
      </c>
      <c r="I10" s="18">
        <v>1000</v>
      </c>
      <c r="J10" s="48">
        <v>300</v>
      </c>
      <c r="K10" s="44" t="s">
        <v>645</v>
      </c>
      <c r="L10" s="113">
        <f t="shared" si="0"/>
        <v>0.3</v>
      </c>
    </row>
    <row r="11" spans="1:12" s="20" customFormat="1" ht="58.5" customHeight="1">
      <c r="A11" s="222" t="s">
        <v>61</v>
      </c>
      <c r="B11" s="21">
        <v>1</v>
      </c>
      <c r="C11" s="21" t="s">
        <v>797</v>
      </c>
      <c r="D11" s="21" t="s">
        <v>30</v>
      </c>
      <c r="E11" s="25" t="s">
        <v>418</v>
      </c>
      <c r="F11" s="25" t="s">
        <v>408</v>
      </c>
      <c r="G11" s="21" t="s">
        <v>419</v>
      </c>
      <c r="H11" s="21">
        <v>10000</v>
      </c>
      <c r="I11" s="21">
        <v>10000</v>
      </c>
      <c r="J11" s="57">
        <v>3000</v>
      </c>
      <c r="K11" s="46" t="s">
        <v>420</v>
      </c>
      <c r="L11" s="113">
        <f t="shared" ref="L11:L16" si="1">J11/I11</f>
        <v>0.3</v>
      </c>
    </row>
    <row r="12" spans="1:12" s="20" customFormat="1" ht="26.25" customHeight="1">
      <c r="A12" s="223"/>
      <c r="B12" s="21">
        <v>2</v>
      </c>
      <c r="C12" s="21" t="s">
        <v>421</v>
      </c>
      <c r="D12" s="21" t="s">
        <v>30</v>
      </c>
      <c r="E12" s="25" t="s">
        <v>418</v>
      </c>
      <c r="F12" s="25" t="s">
        <v>130</v>
      </c>
      <c r="G12" s="21" t="s">
        <v>422</v>
      </c>
      <c r="H12" s="21">
        <v>8000</v>
      </c>
      <c r="I12" s="21">
        <v>8000</v>
      </c>
      <c r="J12" s="57">
        <v>2600</v>
      </c>
      <c r="K12" s="46" t="s">
        <v>420</v>
      </c>
      <c r="L12" s="113">
        <f t="shared" si="1"/>
        <v>0.32500000000000001</v>
      </c>
    </row>
    <row r="13" spans="1:12" s="20" customFormat="1" ht="36" customHeight="1">
      <c r="A13" s="223"/>
      <c r="B13" s="21">
        <v>3</v>
      </c>
      <c r="C13" s="21" t="s">
        <v>423</v>
      </c>
      <c r="D13" s="21" t="s">
        <v>30</v>
      </c>
      <c r="E13" s="25" t="s">
        <v>407</v>
      </c>
      <c r="F13" s="25" t="s">
        <v>408</v>
      </c>
      <c r="G13" s="21" t="s">
        <v>424</v>
      </c>
      <c r="H13" s="21">
        <v>11000</v>
      </c>
      <c r="I13" s="21">
        <v>11000</v>
      </c>
      <c r="J13" s="57">
        <v>3000</v>
      </c>
      <c r="K13" s="46" t="s">
        <v>425</v>
      </c>
      <c r="L13" s="113">
        <f t="shared" si="1"/>
        <v>0.27272727272727271</v>
      </c>
    </row>
    <row r="14" spans="1:12" s="20" customFormat="1" ht="51" customHeight="1">
      <c r="A14" s="225"/>
      <c r="B14" s="21">
        <v>4</v>
      </c>
      <c r="C14" s="21" t="s">
        <v>796</v>
      </c>
      <c r="D14" s="21" t="s">
        <v>30</v>
      </c>
      <c r="E14" s="25" t="s">
        <v>434</v>
      </c>
      <c r="F14" s="25" t="s">
        <v>168</v>
      </c>
      <c r="G14" s="21" t="s">
        <v>446</v>
      </c>
      <c r="H14" s="21">
        <v>32000</v>
      </c>
      <c r="I14" s="21">
        <v>20000</v>
      </c>
      <c r="J14" s="57">
        <v>5000</v>
      </c>
      <c r="K14" s="46" t="s">
        <v>447</v>
      </c>
      <c r="L14" s="113">
        <f t="shared" si="1"/>
        <v>0.25</v>
      </c>
    </row>
    <row r="15" spans="1:12" s="32" customFormat="1" ht="33.75" customHeight="1">
      <c r="A15" s="21" t="s">
        <v>187</v>
      </c>
      <c r="B15" s="21">
        <v>1</v>
      </c>
      <c r="C15" s="21" t="s">
        <v>800</v>
      </c>
      <c r="D15" s="21" t="s">
        <v>785</v>
      </c>
      <c r="E15" s="18">
        <v>2017.12</v>
      </c>
      <c r="F15" s="18">
        <v>2018.12</v>
      </c>
      <c r="G15" s="21" t="s">
        <v>189</v>
      </c>
      <c r="H15" s="21">
        <v>1292</v>
      </c>
      <c r="I15" s="21">
        <v>1050</v>
      </c>
      <c r="J15" s="46">
        <v>300</v>
      </c>
      <c r="K15" s="108" t="s">
        <v>190</v>
      </c>
      <c r="L15" s="113">
        <f t="shared" si="1"/>
        <v>0.2857142857142857</v>
      </c>
    </row>
    <row r="16" spans="1:12" s="17" customFormat="1" ht="38.25" customHeight="1">
      <c r="A16" s="18" t="s">
        <v>116</v>
      </c>
      <c r="B16" s="18">
        <v>1</v>
      </c>
      <c r="C16" s="18" t="s">
        <v>225</v>
      </c>
      <c r="D16" s="18" t="s">
        <v>30</v>
      </c>
      <c r="E16" s="21">
        <v>2018.3</v>
      </c>
      <c r="F16" s="21">
        <v>2018.12</v>
      </c>
      <c r="G16" s="18" t="s">
        <v>226</v>
      </c>
      <c r="H16" s="18">
        <v>4950</v>
      </c>
      <c r="I16" s="18">
        <v>4950</v>
      </c>
      <c r="J16" s="30">
        <v>1574</v>
      </c>
      <c r="K16" s="70" t="s">
        <v>686</v>
      </c>
      <c r="L16" s="113">
        <f t="shared" si="1"/>
        <v>0.31797979797979797</v>
      </c>
    </row>
    <row r="17" spans="1:12" s="20" customFormat="1" ht="42" customHeight="1">
      <c r="A17" s="18" t="s">
        <v>464</v>
      </c>
      <c r="B17" s="18">
        <v>1</v>
      </c>
      <c r="C17" s="18" t="s">
        <v>479</v>
      </c>
      <c r="D17" s="18" t="s">
        <v>73</v>
      </c>
      <c r="E17" s="37">
        <v>2017.1</v>
      </c>
      <c r="F17" s="18">
        <v>2018.11</v>
      </c>
      <c r="G17" s="18" t="s">
        <v>480</v>
      </c>
      <c r="H17" s="18">
        <v>12000</v>
      </c>
      <c r="I17" s="18">
        <v>9000</v>
      </c>
      <c r="J17" s="59">
        <v>3000</v>
      </c>
      <c r="K17" s="59" t="s">
        <v>481</v>
      </c>
      <c r="L17" s="113">
        <f t="shared" si="0"/>
        <v>0.33333333333333331</v>
      </c>
    </row>
    <row r="18" spans="1:12" s="17" customFormat="1" ht="32.1" customHeight="1">
      <c r="A18" s="18" t="s">
        <v>516</v>
      </c>
      <c r="B18" s="18">
        <v>1</v>
      </c>
      <c r="C18" s="18" t="s">
        <v>517</v>
      </c>
      <c r="D18" s="18" t="s">
        <v>50</v>
      </c>
      <c r="E18" s="18">
        <v>2018.1</v>
      </c>
      <c r="F18" s="18">
        <v>2018.12</v>
      </c>
      <c r="G18" s="18" t="s">
        <v>518</v>
      </c>
      <c r="H18" s="18">
        <v>740</v>
      </c>
      <c r="I18" s="18">
        <v>740</v>
      </c>
      <c r="J18" s="44">
        <v>220</v>
      </c>
      <c r="K18" s="44" t="s">
        <v>645</v>
      </c>
      <c r="L18" s="113">
        <f t="shared" si="0"/>
        <v>0.29729729729729731</v>
      </c>
    </row>
    <row r="19" spans="1:12" s="17" customFormat="1" ht="44.1" customHeight="1">
      <c r="A19" s="215" t="s">
        <v>550</v>
      </c>
      <c r="B19" s="18">
        <v>1</v>
      </c>
      <c r="C19" s="18" t="s">
        <v>723</v>
      </c>
      <c r="D19" s="18" t="s">
        <v>30</v>
      </c>
      <c r="E19" s="18">
        <v>2018.1</v>
      </c>
      <c r="F19" s="18">
        <v>2018.12</v>
      </c>
      <c r="G19" s="18" t="s">
        <v>560</v>
      </c>
      <c r="H19" s="18">
        <v>600</v>
      </c>
      <c r="I19" s="18">
        <v>600</v>
      </c>
      <c r="J19" s="50">
        <v>156</v>
      </c>
      <c r="K19" s="44" t="s">
        <v>616</v>
      </c>
      <c r="L19" s="113">
        <f t="shared" si="0"/>
        <v>0.26</v>
      </c>
    </row>
    <row r="20" spans="1:12" s="17" customFormat="1" ht="30" customHeight="1">
      <c r="A20" s="216"/>
      <c r="B20" s="18">
        <v>2</v>
      </c>
      <c r="C20" s="18" t="s">
        <v>799</v>
      </c>
      <c r="D20" s="18" t="s">
        <v>30</v>
      </c>
      <c r="E20" s="18">
        <v>2018.7</v>
      </c>
      <c r="F20" s="18">
        <v>2020.7</v>
      </c>
      <c r="G20" s="18" t="s">
        <v>562</v>
      </c>
      <c r="H20" s="18">
        <v>10000</v>
      </c>
      <c r="I20" s="18">
        <v>7000</v>
      </c>
      <c r="J20" s="50">
        <v>1800</v>
      </c>
      <c r="K20" s="44" t="s">
        <v>617</v>
      </c>
      <c r="L20" s="113">
        <f t="shared" si="0"/>
        <v>0.25714285714285712</v>
      </c>
    </row>
    <row r="21" spans="1:12" s="17" customFormat="1" ht="33.950000000000003" customHeight="1">
      <c r="A21" s="217"/>
      <c r="B21" s="18">
        <v>3</v>
      </c>
      <c r="C21" s="21" t="s">
        <v>798</v>
      </c>
      <c r="D21" s="18" t="s">
        <v>73</v>
      </c>
      <c r="E21" s="18">
        <v>2017.9</v>
      </c>
      <c r="F21" s="18">
        <v>2018.12</v>
      </c>
      <c r="G21" s="21" t="s">
        <v>727</v>
      </c>
      <c r="H21" s="21">
        <v>9000</v>
      </c>
      <c r="I21" s="21">
        <v>7200</v>
      </c>
      <c r="J21" s="60">
        <v>1800</v>
      </c>
      <c r="K21" s="46" t="s">
        <v>619</v>
      </c>
      <c r="L21" s="113">
        <f t="shared" si="0"/>
        <v>0.25</v>
      </c>
    </row>
    <row r="22" spans="1:12" s="32" customFormat="1" ht="27.75" customHeight="1">
      <c r="A22" s="18" t="s">
        <v>111</v>
      </c>
      <c r="B22" s="18">
        <v>1</v>
      </c>
      <c r="C22" s="18" t="s">
        <v>216</v>
      </c>
      <c r="D22" s="18" t="s">
        <v>73</v>
      </c>
      <c r="E22" s="18">
        <v>2015.6</v>
      </c>
      <c r="F22" s="18">
        <v>2019.12</v>
      </c>
      <c r="G22" s="18" t="s">
        <v>218</v>
      </c>
      <c r="H22" s="18">
        <v>25000</v>
      </c>
      <c r="I22" s="18">
        <v>10000</v>
      </c>
      <c r="J22" s="30">
        <v>3000</v>
      </c>
      <c r="K22" s="70" t="s">
        <v>646</v>
      </c>
      <c r="L22" s="113">
        <f>J22/I22</f>
        <v>0.3</v>
      </c>
    </row>
    <row r="23" spans="1:12" s="17" customFormat="1" ht="33.75" customHeight="1">
      <c r="A23" s="18" t="s">
        <v>212</v>
      </c>
      <c r="B23" s="18">
        <v>1</v>
      </c>
      <c r="C23" s="18" t="s">
        <v>696</v>
      </c>
      <c r="D23" s="18" t="s">
        <v>73</v>
      </c>
      <c r="E23" s="18">
        <v>2017.1</v>
      </c>
      <c r="F23" s="18">
        <v>2018.12</v>
      </c>
      <c r="G23" s="18" t="s">
        <v>340</v>
      </c>
      <c r="H23" s="18">
        <v>1800</v>
      </c>
      <c r="I23" s="18">
        <v>1000</v>
      </c>
      <c r="J23" s="44">
        <v>300</v>
      </c>
      <c r="K23" s="44" t="s">
        <v>645</v>
      </c>
      <c r="L23" s="113">
        <f>J23/I23</f>
        <v>0.3</v>
      </c>
    </row>
    <row r="24" spans="1:12" s="17" customFormat="1" ht="36" customHeight="1">
      <c r="A24" s="18" t="s">
        <v>352</v>
      </c>
      <c r="B24" s="18">
        <v>1</v>
      </c>
      <c r="C24" s="18" t="s">
        <v>353</v>
      </c>
      <c r="D24" s="18" t="s">
        <v>30</v>
      </c>
      <c r="E24" s="18">
        <v>2018.1</v>
      </c>
      <c r="F24" s="18">
        <v>2019.12</v>
      </c>
      <c r="G24" s="18" t="s">
        <v>354</v>
      </c>
      <c r="H24" s="18">
        <v>6000</v>
      </c>
      <c r="I24" s="18">
        <v>3000</v>
      </c>
      <c r="J24" s="54">
        <v>960</v>
      </c>
      <c r="K24" s="54" t="s">
        <v>355</v>
      </c>
      <c r="L24" s="113">
        <f>J24/I24</f>
        <v>0.32</v>
      </c>
    </row>
    <row r="25" spans="1:12" s="17" customFormat="1" ht="30" customHeight="1">
      <c r="A25" s="18" t="s">
        <v>313</v>
      </c>
      <c r="B25" s="18">
        <v>1</v>
      </c>
      <c r="C25" s="18" t="s">
        <v>377</v>
      </c>
      <c r="D25" s="18" t="s">
        <v>73</v>
      </c>
      <c r="E25" s="18">
        <v>2017.7</v>
      </c>
      <c r="F25" s="18">
        <v>2018.12</v>
      </c>
      <c r="G25" s="18" t="s">
        <v>379</v>
      </c>
      <c r="H25" s="18">
        <v>700</v>
      </c>
      <c r="I25" s="18">
        <v>400</v>
      </c>
      <c r="J25" s="44">
        <v>100</v>
      </c>
      <c r="K25" s="44" t="s">
        <v>662</v>
      </c>
      <c r="L25" s="113">
        <f>J25/I25</f>
        <v>0.25</v>
      </c>
    </row>
    <row r="26" spans="1:12" s="17" customFormat="1" ht="108.75" customHeight="1">
      <c r="A26" s="18" t="s">
        <v>380</v>
      </c>
      <c r="B26" s="18">
        <v>1</v>
      </c>
      <c r="C26" s="18" t="s">
        <v>381</v>
      </c>
      <c r="D26" s="18" t="s">
        <v>30</v>
      </c>
      <c r="E26" s="18">
        <v>2018.1</v>
      </c>
      <c r="F26" s="18">
        <v>2020.12</v>
      </c>
      <c r="G26" s="18" t="s">
        <v>819</v>
      </c>
      <c r="H26" s="18">
        <v>16000</v>
      </c>
      <c r="I26" s="18">
        <v>2000</v>
      </c>
      <c r="J26" s="44">
        <v>500</v>
      </c>
      <c r="K26" s="44" t="s">
        <v>663</v>
      </c>
      <c r="L26" s="113">
        <f>J26/I26</f>
        <v>0.25</v>
      </c>
    </row>
    <row r="27" spans="1:12">
      <c r="J27" s="63"/>
      <c r="K27" s="71"/>
    </row>
    <row r="28" spans="1:12">
      <c r="J28" s="63"/>
      <c r="K28" s="71"/>
    </row>
    <row r="29" spans="1:12">
      <c r="J29" s="63"/>
      <c r="K29" s="71"/>
    </row>
  </sheetData>
  <mergeCells count="17">
    <mergeCell ref="A3:L3"/>
    <mergeCell ref="A7:C7"/>
    <mergeCell ref="G5:G6"/>
    <mergeCell ref="H5:H6"/>
    <mergeCell ref="I5:K5"/>
    <mergeCell ref="L5:L6"/>
    <mergeCell ref="A8:A10"/>
    <mergeCell ref="A11:A14"/>
    <mergeCell ref="A19:A21"/>
    <mergeCell ref="A4:D4"/>
    <mergeCell ref="I4:L4"/>
    <mergeCell ref="A5:A6"/>
    <mergeCell ref="C5:C6"/>
    <mergeCell ref="D5:D6"/>
    <mergeCell ref="E5:E6"/>
    <mergeCell ref="F5:F6"/>
    <mergeCell ref="B5:B6"/>
  </mergeCells>
  <phoneticPr fontId="2" type="noConversion"/>
  <pageMargins left="0.70866141732283472" right="0.70866141732283472" top="0.74803149606299213" bottom="0.74803149606299213" header="0.31496062992125984" footer="0.31496062992125984"/>
  <pageSetup paperSize="9" orientation="landscape" verticalDpi="0"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L31"/>
  <sheetViews>
    <sheetView workbookViewId="0">
      <selection activeCell="G22" sqref="G22"/>
    </sheetView>
  </sheetViews>
  <sheetFormatPr defaultRowHeight="13.5"/>
  <cols>
    <col min="1" max="1" width="5.625" customWidth="1"/>
    <col min="2" max="2" width="5.625" style="131" customWidth="1"/>
    <col min="3" max="3" width="18.25" customWidth="1"/>
    <col min="4" max="4" width="4.375" customWidth="1"/>
    <col min="5" max="6" width="6.25" customWidth="1"/>
    <col min="7" max="7" width="32.625" customWidth="1"/>
    <col min="8" max="8" width="7.625" customWidth="1"/>
    <col min="9" max="9" width="7.75" customWidth="1"/>
    <col min="10" max="10" width="7.25" customWidth="1"/>
    <col min="11" max="11" width="21.75" customWidth="1"/>
    <col min="12" max="12" width="8.25" customWidth="1"/>
  </cols>
  <sheetData>
    <row r="1" spans="1:12" s="6" customFormat="1" ht="21.75" customHeight="1">
      <c r="A1" s="39" t="s">
        <v>873</v>
      </c>
      <c r="B1" s="130"/>
      <c r="C1" s="1"/>
      <c r="D1" s="1"/>
      <c r="E1" s="3"/>
      <c r="F1" s="3"/>
      <c r="G1" s="1"/>
      <c r="H1" s="1"/>
      <c r="I1" s="2"/>
      <c r="J1" s="41"/>
      <c r="K1" s="69"/>
      <c r="L1" s="4"/>
    </row>
    <row r="2" spans="1:12" s="6" customFormat="1" ht="24" customHeight="1">
      <c r="A2" s="229" t="s">
        <v>881</v>
      </c>
      <c r="B2" s="229"/>
      <c r="C2" s="229"/>
      <c r="D2" s="229"/>
      <c r="E2" s="229"/>
      <c r="F2" s="229"/>
      <c r="G2" s="229"/>
      <c r="H2" s="229"/>
      <c r="I2" s="229"/>
      <c r="J2" s="236"/>
      <c r="K2" s="236"/>
      <c r="L2" s="229"/>
    </row>
    <row r="3" spans="1:12" s="6" customFormat="1" ht="11.25" customHeight="1">
      <c r="A3" s="230"/>
      <c r="B3" s="230"/>
      <c r="C3" s="230"/>
      <c r="D3" s="230"/>
      <c r="E3" s="106"/>
      <c r="F3" s="106"/>
      <c r="G3" s="106"/>
      <c r="H3" s="106"/>
      <c r="I3" s="231" t="s">
        <v>1</v>
      </c>
      <c r="J3" s="232"/>
      <c r="K3" s="232"/>
      <c r="L3" s="240"/>
    </row>
    <row r="4" spans="1:12" s="9" customFormat="1" ht="18" customHeight="1">
      <c r="A4" s="220" t="s">
        <v>3</v>
      </c>
      <c r="B4" s="227" t="s">
        <v>808</v>
      </c>
      <c r="C4" s="220" t="s">
        <v>4</v>
      </c>
      <c r="D4" s="220" t="s">
        <v>5</v>
      </c>
      <c r="E4" s="220" t="s">
        <v>7</v>
      </c>
      <c r="F4" s="220" t="s">
        <v>636</v>
      </c>
      <c r="G4" s="220" t="s">
        <v>8</v>
      </c>
      <c r="H4" s="220" t="s">
        <v>9</v>
      </c>
      <c r="I4" s="220" t="s">
        <v>12</v>
      </c>
      <c r="J4" s="220"/>
      <c r="K4" s="226"/>
      <c r="L4" s="220" t="s">
        <v>793</v>
      </c>
    </row>
    <row r="5" spans="1:12" s="9" customFormat="1" ht="44.25" customHeight="1">
      <c r="A5" s="220"/>
      <c r="B5" s="228"/>
      <c r="C5" s="220"/>
      <c r="D5" s="220"/>
      <c r="E5" s="220"/>
      <c r="F5" s="220"/>
      <c r="G5" s="220"/>
      <c r="H5" s="220"/>
      <c r="I5" s="105" t="s">
        <v>640</v>
      </c>
      <c r="J5" s="42" t="s">
        <v>635</v>
      </c>
      <c r="K5" s="43" t="s">
        <v>19</v>
      </c>
      <c r="L5" s="220"/>
    </row>
    <row r="6" spans="1:12" s="121" customFormat="1" ht="25.5" customHeight="1">
      <c r="A6" s="266" t="s">
        <v>814</v>
      </c>
      <c r="B6" s="266"/>
      <c r="C6" s="266"/>
      <c r="D6" s="119"/>
      <c r="E6" s="119"/>
      <c r="F6" s="119"/>
      <c r="G6" s="119"/>
      <c r="H6" s="119">
        <f>SUM(H7:H31)</f>
        <v>435292</v>
      </c>
      <c r="I6" s="119">
        <f>SUM(I7:I31)</f>
        <v>174425</v>
      </c>
      <c r="J6" s="119">
        <f>SUM(J7:J31)</f>
        <v>16471</v>
      </c>
      <c r="K6" s="119"/>
      <c r="L6" s="120">
        <f>J6/I6</f>
        <v>9.4430270890067364E-2</v>
      </c>
    </row>
    <row r="7" spans="1:12" s="24" customFormat="1" ht="40.5" customHeight="1">
      <c r="A7" s="195" t="s">
        <v>66</v>
      </c>
      <c r="B7" s="195">
        <v>1</v>
      </c>
      <c r="C7" s="195" t="s">
        <v>931</v>
      </c>
      <c r="D7" s="18" t="s">
        <v>30</v>
      </c>
      <c r="E7" s="18">
        <v>2018.3</v>
      </c>
      <c r="F7" s="18">
        <v>2018.12</v>
      </c>
      <c r="G7" s="134" t="s">
        <v>68</v>
      </c>
      <c r="H7" s="18">
        <v>12000</v>
      </c>
      <c r="I7" s="18">
        <v>12000</v>
      </c>
      <c r="J7" s="48">
        <v>1500</v>
      </c>
      <c r="K7" s="44" t="s">
        <v>651</v>
      </c>
      <c r="L7" s="118">
        <f t="shared" ref="L7:L31" si="0">J7/I7</f>
        <v>0.125</v>
      </c>
    </row>
    <row r="8" spans="1:12" s="17" customFormat="1" ht="66.75" customHeight="1">
      <c r="A8" s="238" t="s">
        <v>71</v>
      </c>
      <c r="B8" s="195">
        <v>1</v>
      </c>
      <c r="C8" s="195" t="s">
        <v>792</v>
      </c>
      <c r="D8" s="25" t="s">
        <v>73</v>
      </c>
      <c r="E8" s="18">
        <v>2017.8</v>
      </c>
      <c r="F8" s="18">
        <v>2018.12</v>
      </c>
      <c r="G8" s="135" t="s">
        <v>75</v>
      </c>
      <c r="H8" s="18">
        <v>5825</v>
      </c>
      <c r="I8" s="18">
        <v>3325</v>
      </c>
      <c r="J8" s="48">
        <v>200</v>
      </c>
      <c r="K8" s="44" t="s">
        <v>651</v>
      </c>
      <c r="L8" s="118">
        <f t="shared" si="0"/>
        <v>6.0150375939849621E-2</v>
      </c>
    </row>
    <row r="9" spans="1:12" s="17" customFormat="1" ht="50.25" customHeight="1">
      <c r="A9" s="238"/>
      <c r="B9" s="195">
        <v>2</v>
      </c>
      <c r="C9" s="195" t="s">
        <v>788</v>
      </c>
      <c r="D9" s="18" t="s">
        <v>30</v>
      </c>
      <c r="E9" s="18">
        <v>2018.1</v>
      </c>
      <c r="F9" s="18">
        <v>2018.12</v>
      </c>
      <c r="G9" s="134" t="s">
        <v>668</v>
      </c>
      <c r="H9" s="18">
        <v>6000</v>
      </c>
      <c r="I9" s="18">
        <v>6000</v>
      </c>
      <c r="J9" s="64">
        <v>816</v>
      </c>
      <c r="K9" s="44" t="s">
        <v>651</v>
      </c>
      <c r="L9" s="118">
        <f t="shared" si="0"/>
        <v>0.13600000000000001</v>
      </c>
    </row>
    <row r="10" spans="1:12" s="17" customFormat="1" ht="73.5" customHeight="1">
      <c r="A10" s="238" t="s">
        <v>80</v>
      </c>
      <c r="B10" s="18">
        <v>1</v>
      </c>
      <c r="C10" s="18" t="s">
        <v>81</v>
      </c>
      <c r="D10" s="18" t="s">
        <v>73</v>
      </c>
      <c r="E10" s="18">
        <v>2017.6</v>
      </c>
      <c r="F10" s="18">
        <v>2019.12</v>
      </c>
      <c r="G10" s="134" t="s">
        <v>83</v>
      </c>
      <c r="H10" s="18">
        <v>98000</v>
      </c>
      <c r="I10" s="18">
        <v>29400</v>
      </c>
      <c r="J10" s="44">
        <v>1467</v>
      </c>
      <c r="K10" s="44" t="s">
        <v>787</v>
      </c>
      <c r="L10" s="118">
        <f t="shared" si="0"/>
        <v>4.9897959183673471E-2</v>
      </c>
    </row>
    <row r="11" spans="1:12" s="17" customFormat="1" ht="53.25" customHeight="1">
      <c r="A11" s="238"/>
      <c r="B11" s="18">
        <v>2</v>
      </c>
      <c r="C11" s="195" t="s">
        <v>930</v>
      </c>
      <c r="D11" s="18" t="s">
        <v>73</v>
      </c>
      <c r="E11" s="18">
        <v>2016.12</v>
      </c>
      <c r="F11" s="18">
        <v>2019.12</v>
      </c>
      <c r="G11" s="134" t="s">
        <v>155</v>
      </c>
      <c r="H11" s="18">
        <v>11367</v>
      </c>
      <c r="I11" s="18">
        <v>3400</v>
      </c>
      <c r="J11" s="44">
        <v>50</v>
      </c>
      <c r="K11" s="44" t="s">
        <v>676</v>
      </c>
      <c r="L11" s="118">
        <f>J11/I11</f>
        <v>1.4705882352941176E-2</v>
      </c>
    </row>
    <row r="12" spans="1:12" s="17" customFormat="1" ht="55.5" customHeight="1">
      <c r="A12" s="18" t="s">
        <v>87</v>
      </c>
      <c r="B12" s="18">
        <v>1</v>
      </c>
      <c r="C12" s="18" t="s">
        <v>802</v>
      </c>
      <c r="D12" s="18" t="s">
        <v>73</v>
      </c>
      <c r="E12" s="18">
        <v>2016.11</v>
      </c>
      <c r="F12" s="18">
        <v>2019.9</v>
      </c>
      <c r="G12" s="134" t="s">
        <v>180</v>
      </c>
      <c r="H12" s="18">
        <v>16900</v>
      </c>
      <c r="I12" s="18">
        <v>6000</v>
      </c>
      <c r="J12" s="44">
        <v>500</v>
      </c>
      <c r="K12" s="44" t="s">
        <v>642</v>
      </c>
      <c r="L12" s="118">
        <f>J12/I12</f>
        <v>8.3333333333333329E-2</v>
      </c>
    </row>
    <row r="13" spans="1:12" s="17" customFormat="1" ht="39.75" customHeight="1">
      <c r="A13" s="238" t="s">
        <v>111</v>
      </c>
      <c r="B13" s="18">
        <v>1</v>
      </c>
      <c r="C13" s="18" t="s">
        <v>815</v>
      </c>
      <c r="D13" s="18" t="s">
        <v>73</v>
      </c>
      <c r="E13" s="18">
        <v>2017.9</v>
      </c>
      <c r="F13" s="18">
        <v>2018.12</v>
      </c>
      <c r="G13" s="134" t="s">
        <v>147</v>
      </c>
      <c r="H13" s="18">
        <v>1500</v>
      </c>
      <c r="I13" s="18">
        <v>1300</v>
      </c>
      <c r="J13" s="28">
        <v>200</v>
      </c>
      <c r="K13" s="116" t="s">
        <v>655</v>
      </c>
      <c r="L13" s="118">
        <f t="shared" si="0"/>
        <v>0.15384615384615385</v>
      </c>
    </row>
    <row r="14" spans="1:12" s="32" customFormat="1" ht="30" customHeight="1">
      <c r="A14" s="238"/>
      <c r="B14" s="18">
        <v>2</v>
      </c>
      <c r="C14" s="18" t="s">
        <v>219</v>
      </c>
      <c r="D14" s="18" t="s">
        <v>73</v>
      </c>
      <c r="E14" s="18">
        <v>2016.6</v>
      </c>
      <c r="F14" s="18">
        <v>2018.12</v>
      </c>
      <c r="G14" s="134" t="s">
        <v>221</v>
      </c>
      <c r="H14" s="18">
        <v>19000</v>
      </c>
      <c r="I14" s="18">
        <v>13000</v>
      </c>
      <c r="J14" s="30">
        <v>3000</v>
      </c>
      <c r="K14" s="117" t="s">
        <v>646</v>
      </c>
      <c r="L14" s="118">
        <f t="shared" si="0"/>
        <v>0.23076923076923078</v>
      </c>
    </row>
    <row r="15" spans="1:12" s="32" customFormat="1" ht="27.75" customHeight="1">
      <c r="A15" s="238" t="s">
        <v>116</v>
      </c>
      <c r="B15" s="18">
        <v>1</v>
      </c>
      <c r="C15" s="21" t="s">
        <v>244</v>
      </c>
      <c r="D15" s="21" t="s">
        <v>73</v>
      </c>
      <c r="E15" s="21">
        <v>2004.7</v>
      </c>
      <c r="F15" s="21">
        <v>2018.12</v>
      </c>
      <c r="G15" s="134" t="s">
        <v>246</v>
      </c>
      <c r="H15" s="21">
        <v>30000</v>
      </c>
      <c r="I15" s="21">
        <v>13000</v>
      </c>
      <c r="J15" s="46">
        <v>1000</v>
      </c>
      <c r="K15" s="46" t="s">
        <v>657</v>
      </c>
      <c r="L15" s="118">
        <f t="shared" si="0"/>
        <v>7.6923076923076927E-2</v>
      </c>
    </row>
    <row r="16" spans="1:12" s="32" customFormat="1" ht="24" customHeight="1">
      <c r="A16" s="238"/>
      <c r="B16" s="18">
        <v>2</v>
      </c>
      <c r="C16" s="21" t="s">
        <v>250</v>
      </c>
      <c r="D16" s="21" t="s">
        <v>73</v>
      </c>
      <c r="E16" s="21">
        <v>2014.2</v>
      </c>
      <c r="F16" s="21">
        <v>2018.12</v>
      </c>
      <c r="G16" s="134" t="s">
        <v>252</v>
      </c>
      <c r="H16" s="21">
        <v>27000</v>
      </c>
      <c r="I16" s="21">
        <v>10000</v>
      </c>
      <c r="J16" s="46">
        <v>1000</v>
      </c>
      <c r="K16" s="46" t="s">
        <v>253</v>
      </c>
      <c r="L16" s="118">
        <f t="shared" si="0"/>
        <v>0.1</v>
      </c>
    </row>
    <row r="17" spans="1:12" s="17" customFormat="1" ht="54" customHeight="1">
      <c r="A17" s="238" t="s">
        <v>326</v>
      </c>
      <c r="B17" s="18">
        <v>1</v>
      </c>
      <c r="C17" s="18" t="s">
        <v>327</v>
      </c>
      <c r="D17" s="18" t="s">
        <v>30</v>
      </c>
      <c r="E17" s="18">
        <v>2018.1</v>
      </c>
      <c r="F17" s="18">
        <v>2019.12</v>
      </c>
      <c r="G17" s="134" t="s">
        <v>694</v>
      </c>
      <c r="H17" s="18">
        <v>6000</v>
      </c>
      <c r="I17" s="18">
        <v>2000</v>
      </c>
      <c r="J17" s="44">
        <v>200</v>
      </c>
      <c r="K17" s="44" t="s">
        <v>609</v>
      </c>
      <c r="L17" s="118">
        <f t="shared" si="0"/>
        <v>0.1</v>
      </c>
    </row>
    <row r="18" spans="1:12" s="17" customFormat="1" ht="42.75" customHeight="1">
      <c r="A18" s="238"/>
      <c r="B18" s="18">
        <v>2</v>
      </c>
      <c r="C18" s="18" t="s">
        <v>330</v>
      </c>
      <c r="D18" s="18" t="s">
        <v>30</v>
      </c>
      <c r="E18" s="18">
        <v>2018.1</v>
      </c>
      <c r="F18" s="18">
        <v>2018.12</v>
      </c>
      <c r="G18" s="134" t="s">
        <v>693</v>
      </c>
      <c r="H18" s="18">
        <v>6000</v>
      </c>
      <c r="I18" s="18">
        <v>6000</v>
      </c>
      <c r="J18" s="44">
        <v>150</v>
      </c>
      <c r="K18" s="44" t="s">
        <v>610</v>
      </c>
      <c r="L18" s="118">
        <f t="shared" si="0"/>
        <v>2.5000000000000001E-2</v>
      </c>
    </row>
    <row r="19" spans="1:12" s="17" customFormat="1" ht="37.5" customHeight="1">
      <c r="A19" s="238"/>
      <c r="B19" s="18">
        <v>3</v>
      </c>
      <c r="C19" s="195" t="s">
        <v>933</v>
      </c>
      <c r="D19" s="18" t="s">
        <v>30</v>
      </c>
      <c r="E19" s="18">
        <v>2018.1</v>
      </c>
      <c r="F19" s="18">
        <v>2018.12</v>
      </c>
      <c r="G19" s="134" t="s">
        <v>332</v>
      </c>
      <c r="H19" s="18">
        <v>5000</v>
      </c>
      <c r="I19" s="18">
        <v>5000</v>
      </c>
      <c r="J19" s="44">
        <v>100</v>
      </c>
      <c r="K19" s="44" t="s">
        <v>611</v>
      </c>
      <c r="L19" s="118">
        <f t="shared" si="0"/>
        <v>0.02</v>
      </c>
    </row>
    <row r="20" spans="1:12" s="17" customFormat="1" ht="39.75" customHeight="1">
      <c r="A20" s="238"/>
      <c r="B20" s="18">
        <v>4</v>
      </c>
      <c r="C20" s="195" t="s">
        <v>932</v>
      </c>
      <c r="D20" s="18" t="s">
        <v>30</v>
      </c>
      <c r="E20" s="18">
        <v>2018.3</v>
      </c>
      <c r="F20" s="18">
        <v>2018.12</v>
      </c>
      <c r="G20" s="134" t="s">
        <v>334</v>
      </c>
      <c r="H20" s="18">
        <v>5000</v>
      </c>
      <c r="I20" s="18">
        <v>5000</v>
      </c>
      <c r="J20" s="44">
        <v>60</v>
      </c>
      <c r="K20" s="44" t="s">
        <v>612</v>
      </c>
      <c r="L20" s="118">
        <f t="shared" si="0"/>
        <v>1.2E-2</v>
      </c>
    </row>
    <row r="21" spans="1:12" s="17" customFormat="1" ht="36" customHeight="1">
      <c r="A21" s="238"/>
      <c r="B21" s="18">
        <v>5</v>
      </c>
      <c r="C21" s="18" t="s">
        <v>335</v>
      </c>
      <c r="D21" s="18" t="s">
        <v>336</v>
      </c>
      <c r="E21" s="18">
        <v>2018.3</v>
      </c>
      <c r="F21" s="18">
        <v>2020.12</v>
      </c>
      <c r="G21" s="134" t="s">
        <v>338</v>
      </c>
      <c r="H21" s="18">
        <v>27000</v>
      </c>
      <c r="I21" s="18">
        <v>10000</v>
      </c>
      <c r="J21" s="44">
        <v>200</v>
      </c>
      <c r="K21" s="44" t="s">
        <v>613</v>
      </c>
      <c r="L21" s="118">
        <f t="shared" si="0"/>
        <v>0.02</v>
      </c>
    </row>
    <row r="22" spans="1:12" s="17" customFormat="1" ht="42.95" customHeight="1">
      <c r="A22" s="18" t="s">
        <v>318</v>
      </c>
      <c r="B22" s="18">
        <v>1</v>
      </c>
      <c r="C22" s="18" t="s">
        <v>371</v>
      </c>
      <c r="D22" s="18" t="s">
        <v>30</v>
      </c>
      <c r="E22" s="18">
        <v>2018.1</v>
      </c>
      <c r="F22" s="18">
        <v>2018.12</v>
      </c>
      <c r="G22" s="134" t="s">
        <v>372</v>
      </c>
      <c r="H22" s="18">
        <v>2000</v>
      </c>
      <c r="I22" s="18">
        <v>2000</v>
      </c>
      <c r="J22" s="55">
        <v>100</v>
      </c>
      <c r="K22" s="44" t="s">
        <v>608</v>
      </c>
      <c r="L22" s="118">
        <f t="shared" si="0"/>
        <v>0.05</v>
      </c>
    </row>
    <row r="23" spans="1:12" s="17" customFormat="1" ht="30.75" customHeight="1">
      <c r="A23" s="18" t="s">
        <v>313</v>
      </c>
      <c r="B23" s="18">
        <v>1</v>
      </c>
      <c r="C23" s="18" t="s">
        <v>789</v>
      </c>
      <c r="D23" s="18" t="s">
        <v>73</v>
      </c>
      <c r="E23" s="18">
        <v>2017.7</v>
      </c>
      <c r="F23" s="18">
        <v>2018.12</v>
      </c>
      <c r="G23" s="134" t="s">
        <v>374</v>
      </c>
      <c r="H23" s="18">
        <v>700</v>
      </c>
      <c r="I23" s="18">
        <v>500</v>
      </c>
      <c r="J23" s="44">
        <v>50</v>
      </c>
      <c r="K23" s="44" t="s">
        <v>661</v>
      </c>
      <c r="L23" s="118">
        <f t="shared" si="0"/>
        <v>0.1</v>
      </c>
    </row>
    <row r="24" spans="1:12" s="20" customFormat="1" ht="48" customHeight="1">
      <c r="A24" s="239" t="s">
        <v>455</v>
      </c>
      <c r="B24" s="21">
        <v>1</v>
      </c>
      <c r="C24" s="21" t="s">
        <v>460</v>
      </c>
      <c r="D24" s="21" t="s">
        <v>30</v>
      </c>
      <c r="E24" s="25" t="s">
        <v>418</v>
      </c>
      <c r="F24" s="25" t="s">
        <v>408</v>
      </c>
      <c r="G24" s="136" t="s">
        <v>461</v>
      </c>
      <c r="H24" s="21">
        <v>5000</v>
      </c>
      <c r="I24" s="21">
        <v>5000</v>
      </c>
      <c r="J24" s="52">
        <v>500</v>
      </c>
      <c r="K24" s="46" t="s">
        <v>642</v>
      </c>
      <c r="L24" s="118">
        <f t="shared" si="0"/>
        <v>0.1</v>
      </c>
    </row>
    <row r="25" spans="1:12" s="20" customFormat="1" ht="42" customHeight="1">
      <c r="A25" s="239"/>
      <c r="B25" s="18">
        <v>2</v>
      </c>
      <c r="C25" s="18" t="s">
        <v>514</v>
      </c>
      <c r="D25" s="18" t="s">
        <v>73</v>
      </c>
      <c r="E25" s="18">
        <v>2017.1</v>
      </c>
      <c r="F25" s="18">
        <v>2019.12</v>
      </c>
      <c r="G25" s="134" t="s">
        <v>515</v>
      </c>
      <c r="H25" s="18">
        <v>15000</v>
      </c>
      <c r="I25" s="18">
        <v>1500</v>
      </c>
      <c r="J25" s="52">
        <v>300</v>
      </c>
      <c r="K25" s="46" t="s">
        <v>642</v>
      </c>
      <c r="L25" s="118">
        <f>J25/I25</f>
        <v>0.2</v>
      </c>
    </row>
    <row r="26" spans="1:12" s="20" customFormat="1" ht="34.5" customHeight="1">
      <c r="A26" s="238" t="s">
        <v>464</v>
      </c>
      <c r="B26" s="18">
        <v>1</v>
      </c>
      <c r="C26" s="18" t="s">
        <v>801</v>
      </c>
      <c r="D26" s="18" t="s">
        <v>336</v>
      </c>
      <c r="E26" s="18">
        <v>2018.3</v>
      </c>
      <c r="F26" s="18">
        <v>2018.11</v>
      </c>
      <c r="G26" s="137" t="s">
        <v>466</v>
      </c>
      <c r="H26" s="36">
        <v>7000</v>
      </c>
      <c r="I26" s="36">
        <v>7000</v>
      </c>
      <c r="J26" s="58">
        <v>500</v>
      </c>
      <c r="K26" s="58" t="s">
        <v>467</v>
      </c>
      <c r="L26" s="118">
        <f t="shared" si="0"/>
        <v>7.1428571428571425E-2</v>
      </c>
    </row>
    <row r="27" spans="1:12" s="20" customFormat="1" ht="34.5" customHeight="1">
      <c r="A27" s="238"/>
      <c r="B27" s="18">
        <v>2</v>
      </c>
      <c r="C27" s="18" t="s">
        <v>472</v>
      </c>
      <c r="D27" s="18" t="s">
        <v>30</v>
      </c>
      <c r="E27" s="18">
        <v>2018.3</v>
      </c>
      <c r="F27" s="18">
        <v>2018.11</v>
      </c>
      <c r="G27" s="137" t="s">
        <v>466</v>
      </c>
      <c r="H27" s="36">
        <v>8000</v>
      </c>
      <c r="I27" s="36">
        <v>8000</v>
      </c>
      <c r="J27" s="58">
        <v>500</v>
      </c>
      <c r="K27" s="58" t="s">
        <v>473</v>
      </c>
      <c r="L27" s="118">
        <f t="shared" si="0"/>
        <v>6.25E-2</v>
      </c>
    </row>
    <row r="28" spans="1:12" s="20" customFormat="1" ht="34.5" customHeight="1">
      <c r="A28" s="238"/>
      <c r="B28" s="18">
        <v>3</v>
      </c>
      <c r="C28" s="18" t="s">
        <v>474</v>
      </c>
      <c r="D28" s="18" t="s">
        <v>73</v>
      </c>
      <c r="E28" s="18">
        <v>2017.3</v>
      </c>
      <c r="F28" s="18">
        <v>2018.11</v>
      </c>
      <c r="G28" s="134" t="s">
        <v>475</v>
      </c>
      <c r="H28" s="18">
        <v>12000</v>
      </c>
      <c r="I28" s="18">
        <v>9000</v>
      </c>
      <c r="J28" s="59">
        <v>2000</v>
      </c>
      <c r="K28" s="59" t="s">
        <v>476</v>
      </c>
      <c r="L28" s="118">
        <f t="shared" si="0"/>
        <v>0.22222222222222221</v>
      </c>
    </row>
    <row r="29" spans="1:12" s="20" customFormat="1" ht="30" customHeight="1">
      <c r="A29" s="238"/>
      <c r="B29" s="18">
        <v>4</v>
      </c>
      <c r="C29" s="18" t="s">
        <v>790</v>
      </c>
      <c r="D29" s="18" t="s">
        <v>73</v>
      </c>
      <c r="E29" s="18">
        <v>2017.3</v>
      </c>
      <c r="F29" s="18">
        <v>2018.11</v>
      </c>
      <c r="G29" s="134" t="s">
        <v>477</v>
      </c>
      <c r="H29" s="18">
        <v>6000</v>
      </c>
      <c r="I29" s="18">
        <v>3000</v>
      </c>
      <c r="J29" s="59">
        <v>500</v>
      </c>
      <c r="K29" s="59" t="s">
        <v>478</v>
      </c>
      <c r="L29" s="118">
        <f t="shared" si="0"/>
        <v>0.16666666666666666</v>
      </c>
    </row>
    <row r="30" spans="1:12" s="17" customFormat="1" ht="54.75" customHeight="1">
      <c r="A30" s="18" t="s">
        <v>528</v>
      </c>
      <c r="B30" s="18">
        <v>1</v>
      </c>
      <c r="C30" s="18" t="s">
        <v>529</v>
      </c>
      <c r="D30" s="18" t="s">
        <v>30</v>
      </c>
      <c r="E30" s="18">
        <v>2018.1</v>
      </c>
      <c r="F30" s="18">
        <v>2020.12</v>
      </c>
      <c r="G30" s="134" t="s">
        <v>530</v>
      </c>
      <c r="H30" s="18">
        <v>100000</v>
      </c>
      <c r="I30" s="18">
        <v>10000</v>
      </c>
      <c r="J30" s="44">
        <v>1078</v>
      </c>
      <c r="K30" s="44" t="s">
        <v>664</v>
      </c>
      <c r="L30" s="118">
        <f t="shared" si="0"/>
        <v>0.10780000000000001</v>
      </c>
    </row>
    <row r="31" spans="1:12" s="17" customFormat="1" ht="60.75" customHeight="1">
      <c r="A31" s="18" t="s">
        <v>51</v>
      </c>
      <c r="B31" s="18">
        <v>1</v>
      </c>
      <c r="C31" s="18" t="s">
        <v>544</v>
      </c>
      <c r="D31" s="18" t="s">
        <v>30</v>
      </c>
      <c r="E31" s="18">
        <v>2018.1</v>
      </c>
      <c r="F31" s="18">
        <v>2018.12</v>
      </c>
      <c r="G31" s="134" t="s">
        <v>545</v>
      </c>
      <c r="H31" s="18">
        <v>3000</v>
      </c>
      <c r="I31" s="18">
        <v>3000</v>
      </c>
      <c r="J31" s="50">
        <v>500</v>
      </c>
      <c r="K31" s="44" t="s">
        <v>620</v>
      </c>
      <c r="L31" s="118">
        <f t="shared" si="0"/>
        <v>0.16666666666666666</v>
      </c>
    </row>
  </sheetData>
  <autoFilter ref="A1:L31">
    <filterColumn colId="1"/>
  </autoFilter>
  <mergeCells count="21">
    <mergeCell ref="A2:L2"/>
    <mergeCell ref="A3:D3"/>
    <mergeCell ref="I3:L3"/>
    <mergeCell ref="A4:A5"/>
    <mergeCell ref="C4:C5"/>
    <mergeCell ref="D4:D5"/>
    <mergeCell ref="E4:E5"/>
    <mergeCell ref="F4:F5"/>
    <mergeCell ref="A6:C6"/>
    <mergeCell ref="G4:G5"/>
    <mergeCell ref="H4:H5"/>
    <mergeCell ref="I4:K4"/>
    <mergeCell ref="L4:L5"/>
    <mergeCell ref="B4:B5"/>
    <mergeCell ref="A17:A21"/>
    <mergeCell ref="A26:A29"/>
    <mergeCell ref="A24:A25"/>
    <mergeCell ref="A8:A9"/>
    <mergeCell ref="A10:A11"/>
    <mergeCell ref="A13:A14"/>
    <mergeCell ref="A15:A16"/>
  </mergeCells>
  <phoneticPr fontId="2" type="noConversion"/>
  <pageMargins left="0.70866141732283472" right="0.70866141732283472" top="0.74803149606299213" bottom="0.74803149606299213" header="0.31496062992125984" footer="0.31496062992125984"/>
  <pageSetup paperSize="9" orientation="landscape" verticalDpi="0" r:id="rId1"/>
  <headerFooter>
    <oddFooter>&amp;C－&amp;P－</oddFooter>
  </headerFooter>
</worksheet>
</file>

<file path=xl/worksheets/sheet7.xml><?xml version="1.0" encoding="utf-8"?>
<worksheet xmlns="http://schemas.openxmlformats.org/spreadsheetml/2006/main" xmlns:r="http://schemas.openxmlformats.org/officeDocument/2006/relationships">
  <dimension ref="A2:L44"/>
  <sheetViews>
    <sheetView topLeftCell="A40" workbookViewId="0">
      <selection activeCell="H7" sqref="H7"/>
    </sheetView>
  </sheetViews>
  <sheetFormatPr defaultRowHeight="13.5"/>
  <cols>
    <col min="2" max="2" width="5.5" style="131" customWidth="1"/>
    <col min="3" max="3" width="19.125" customWidth="1"/>
    <col min="4" max="4" width="5.625" customWidth="1"/>
    <col min="7" max="7" width="28.25" customWidth="1"/>
    <col min="8" max="8" width="6.875" customWidth="1"/>
    <col min="10" max="10" width="8.125" customWidth="1"/>
    <col min="11" max="11" width="17.75" style="126" customWidth="1"/>
    <col min="12" max="12" width="5.5" customWidth="1"/>
  </cols>
  <sheetData>
    <row r="2" spans="1:12" s="6" customFormat="1" ht="21.75" customHeight="1">
      <c r="A2" s="127" t="s">
        <v>890</v>
      </c>
      <c r="B2" s="132"/>
      <c r="C2" s="243"/>
      <c r="D2" s="243"/>
      <c r="E2" s="244"/>
      <c r="F2" s="244"/>
      <c r="G2" s="243"/>
      <c r="H2" s="243"/>
      <c r="I2" s="245"/>
      <c r="J2" s="141"/>
      <c r="K2" s="123"/>
      <c r="L2" s="246"/>
    </row>
    <row r="3" spans="1:12" s="6" customFormat="1" ht="25.5" customHeight="1">
      <c r="A3" s="247" t="s">
        <v>914</v>
      </c>
      <c r="B3" s="247"/>
      <c r="C3" s="247"/>
      <c r="D3" s="247"/>
      <c r="E3" s="247"/>
      <c r="F3" s="247"/>
      <c r="G3" s="247"/>
      <c r="H3" s="247"/>
      <c r="I3" s="247"/>
      <c r="J3" s="247"/>
      <c r="K3" s="247"/>
      <c r="L3" s="247"/>
    </row>
    <row r="4" spans="1:12" s="6" customFormat="1" ht="14.25" customHeight="1">
      <c r="A4" s="248"/>
      <c r="B4" s="248"/>
      <c r="C4" s="248"/>
      <c r="D4" s="248"/>
      <c r="E4" s="249"/>
      <c r="F4" s="249"/>
      <c r="G4" s="249"/>
      <c r="H4" s="249"/>
      <c r="I4" s="250" t="s">
        <v>1</v>
      </c>
      <c r="J4" s="251"/>
      <c r="K4" s="251"/>
      <c r="L4" s="248"/>
    </row>
    <row r="5" spans="1:12" s="9" customFormat="1" ht="18" customHeight="1">
      <c r="A5" s="252" t="s">
        <v>3</v>
      </c>
      <c r="B5" s="253" t="s">
        <v>915</v>
      </c>
      <c r="C5" s="252" t="s">
        <v>4</v>
      </c>
      <c r="D5" s="252" t="s">
        <v>5</v>
      </c>
      <c r="E5" s="252" t="s">
        <v>7</v>
      </c>
      <c r="F5" s="252" t="s">
        <v>916</v>
      </c>
      <c r="G5" s="252" t="s">
        <v>8</v>
      </c>
      <c r="H5" s="252" t="s">
        <v>9</v>
      </c>
      <c r="I5" s="252" t="s">
        <v>12</v>
      </c>
      <c r="J5" s="252"/>
      <c r="K5" s="254"/>
      <c r="L5" s="252" t="s">
        <v>891</v>
      </c>
    </row>
    <row r="6" spans="1:12" s="9" customFormat="1" ht="33" customHeight="1">
      <c r="A6" s="252"/>
      <c r="B6" s="255"/>
      <c r="C6" s="252"/>
      <c r="D6" s="252"/>
      <c r="E6" s="252"/>
      <c r="F6" s="252"/>
      <c r="G6" s="252"/>
      <c r="H6" s="252"/>
      <c r="I6" s="256" t="s">
        <v>892</v>
      </c>
      <c r="J6" s="142" t="s">
        <v>917</v>
      </c>
      <c r="K6" s="124" t="s">
        <v>19</v>
      </c>
      <c r="L6" s="252"/>
    </row>
    <row r="7" spans="1:12" s="9" customFormat="1" ht="22.5" customHeight="1">
      <c r="A7" s="254" t="s">
        <v>929</v>
      </c>
      <c r="B7" s="257"/>
      <c r="C7" s="258"/>
      <c r="D7" s="256"/>
      <c r="E7" s="256"/>
      <c r="F7" s="256"/>
      <c r="G7" s="256"/>
      <c r="H7" s="256">
        <f>SUM(H8:H44)</f>
        <v>569449</v>
      </c>
      <c r="I7" s="256">
        <f t="shared" ref="I7:J7" si="0">SUM(I8:I44)</f>
        <v>176622</v>
      </c>
      <c r="J7" s="256">
        <f t="shared" si="0"/>
        <v>2769</v>
      </c>
      <c r="K7" s="124"/>
      <c r="L7" s="256"/>
    </row>
    <row r="8" spans="1:12" s="17" customFormat="1" ht="29.1" customHeight="1">
      <c r="A8" s="259" t="s">
        <v>116</v>
      </c>
      <c r="B8" s="29">
        <v>1</v>
      </c>
      <c r="C8" s="29" t="s">
        <v>893</v>
      </c>
      <c r="D8" s="29" t="s">
        <v>30</v>
      </c>
      <c r="E8" s="29">
        <v>2018.3</v>
      </c>
      <c r="F8" s="29">
        <v>2019.12</v>
      </c>
      <c r="G8" s="29" t="s">
        <v>124</v>
      </c>
      <c r="H8" s="29">
        <v>3700</v>
      </c>
      <c r="I8" s="29">
        <v>1800</v>
      </c>
      <c r="J8" s="64">
        <v>19</v>
      </c>
      <c r="K8" s="64" t="s">
        <v>918</v>
      </c>
      <c r="L8" s="29"/>
    </row>
    <row r="9" spans="1:12" s="17" customFormat="1" ht="31.5" customHeight="1">
      <c r="A9" s="260"/>
      <c r="B9" s="29">
        <v>2</v>
      </c>
      <c r="C9" s="29" t="s">
        <v>125</v>
      </c>
      <c r="D9" s="29" t="s">
        <v>30</v>
      </c>
      <c r="E9" s="29">
        <v>2018.2</v>
      </c>
      <c r="F9" s="29">
        <v>2018.12</v>
      </c>
      <c r="G9" s="29" t="s">
        <v>127</v>
      </c>
      <c r="H9" s="29">
        <v>2500</v>
      </c>
      <c r="I9" s="29">
        <v>2500</v>
      </c>
      <c r="J9" s="146">
        <v>0</v>
      </c>
      <c r="K9" s="64" t="s">
        <v>128</v>
      </c>
      <c r="L9" s="29"/>
    </row>
    <row r="10" spans="1:12" s="31" customFormat="1" ht="33" customHeight="1">
      <c r="A10" s="260"/>
      <c r="B10" s="29">
        <v>3</v>
      </c>
      <c r="C10" s="29" t="s">
        <v>166</v>
      </c>
      <c r="D10" s="29" t="s">
        <v>30</v>
      </c>
      <c r="E10" s="29">
        <v>2018.2</v>
      </c>
      <c r="F10" s="29" t="s">
        <v>168</v>
      </c>
      <c r="G10" s="29" t="s">
        <v>919</v>
      </c>
      <c r="H10" s="29">
        <v>18000</v>
      </c>
      <c r="I10" s="29">
        <v>6000</v>
      </c>
      <c r="J10" s="64">
        <v>0</v>
      </c>
      <c r="K10" s="64" t="s">
        <v>163</v>
      </c>
      <c r="L10" s="29"/>
    </row>
    <row r="11" spans="1:12" s="32" customFormat="1" ht="28.5" customHeight="1">
      <c r="A11" s="260"/>
      <c r="B11" s="29">
        <v>4</v>
      </c>
      <c r="C11" s="29" t="s">
        <v>227</v>
      </c>
      <c r="D11" s="29" t="s">
        <v>30</v>
      </c>
      <c r="E11" s="29">
        <v>2018.3</v>
      </c>
      <c r="F11" s="29">
        <v>2019.12</v>
      </c>
      <c r="G11" s="29" t="s">
        <v>229</v>
      </c>
      <c r="H11" s="29">
        <v>35000</v>
      </c>
      <c r="I11" s="29">
        <v>20000</v>
      </c>
      <c r="J11" s="64">
        <v>0</v>
      </c>
      <c r="K11" s="64" t="s">
        <v>163</v>
      </c>
      <c r="L11" s="29"/>
    </row>
    <row r="12" spans="1:12" s="32" customFormat="1" ht="33" customHeight="1">
      <c r="A12" s="260"/>
      <c r="B12" s="29">
        <v>5</v>
      </c>
      <c r="C12" s="261" t="s">
        <v>234</v>
      </c>
      <c r="D12" s="261" t="s">
        <v>30</v>
      </c>
      <c r="E12" s="261">
        <v>2018.3</v>
      </c>
      <c r="F12" s="261">
        <v>2020.12</v>
      </c>
      <c r="G12" s="29" t="s">
        <v>236</v>
      </c>
      <c r="H12" s="261">
        <v>20000</v>
      </c>
      <c r="I12" s="261">
        <v>8000</v>
      </c>
      <c r="J12" s="108">
        <v>0</v>
      </c>
      <c r="K12" s="108" t="s">
        <v>237</v>
      </c>
      <c r="L12" s="29"/>
    </row>
    <row r="13" spans="1:12" s="32" customFormat="1" ht="45.75" customHeight="1">
      <c r="A13" s="260"/>
      <c r="B13" s="29">
        <v>6</v>
      </c>
      <c r="C13" s="261" t="s">
        <v>894</v>
      </c>
      <c r="D13" s="261" t="s">
        <v>73</v>
      </c>
      <c r="E13" s="261">
        <v>2006.7</v>
      </c>
      <c r="F13" s="261">
        <v>2020.12</v>
      </c>
      <c r="G13" s="29" t="s">
        <v>239</v>
      </c>
      <c r="H13" s="261">
        <v>35000</v>
      </c>
      <c r="I13" s="261">
        <v>6000</v>
      </c>
      <c r="J13" s="108">
        <v>0</v>
      </c>
      <c r="K13" s="108" t="s">
        <v>240</v>
      </c>
      <c r="L13" s="29"/>
    </row>
    <row r="14" spans="1:12" s="32" customFormat="1" ht="30.75" customHeight="1">
      <c r="A14" s="260"/>
      <c r="B14" s="29">
        <v>7</v>
      </c>
      <c r="C14" s="261" t="s">
        <v>241</v>
      </c>
      <c r="D14" s="261" t="s">
        <v>73</v>
      </c>
      <c r="E14" s="261">
        <v>2007.5</v>
      </c>
      <c r="F14" s="261">
        <v>2020.12</v>
      </c>
      <c r="G14" s="29" t="s">
        <v>243</v>
      </c>
      <c r="H14" s="261">
        <v>75000</v>
      </c>
      <c r="I14" s="261">
        <v>15000</v>
      </c>
      <c r="J14" s="108">
        <v>0</v>
      </c>
      <c r="K14" s="108" t="s">
        <v>163</v>
      </c>
      <c r="L14" s="29"/>
    </row>
    <row r="15" spans="1:12" s="32" customFormat="1" ht="30" customHeight="1">
      <c r="A15" s="260"/>
      <c r="B15" s="29">
        <v>8</v>
      </c>
      <c r="C15" s="261" t="s">
        <v>247</v>
      </c>
      <c r="D15" s="261" t="s">
        <v>73</v>
      </c>
      <c r="E15" s="261">
        <v>2014.2</v>
      </c>
      <c r="F15" s="261">
        <v>2018.12</v>
      </c>
      <c r="G15" s="29" t="s">
        <v>249</v>
      </c>
      <c r="H15" s="261">
        <v>14000</v>
      </c>
      <c r="I15" s="261">
        <v>4000</v>
      </c>
      <c r="J15" s="108">
        <v>0</v>
      </c>
      <c r="K15" s="108" t="s">
        <v>240</v>
      </c>
      <c r="L15" s="29"/>
    </row>
    <row r="16" spans="1:12" s="32" customFormat="1" ht="30" customHeight="1">
      <c r="A16" s="260"/>
      <c r="B16" s="29">
        <v>9</v>
      </c>
      <c r="C16" s="261" t="s">
        <v>254</v>
      </c>
      <c r="D16" s="261" t="s">
        <v>73</v>
      </c>
      <c r="E16" s="261">
        <v>2016.1</v>
      </c>
      <c r="F16" s="261">
        <v>2018.12</v>
      </c>
      <c r="G16" s="29" t="s">
        <v>256</v>
      </c>
      <c r="H16" s="261">
        <v>15000</v>
      </c>
      <c r="I16" s="261">
        <v>5000</v>
      </c>
      <c r="J16" s="108">
        <v>0</v>
      </c>
      <c r="K16" s="108" t="s">
        <v>895</v>
      </c>
      <c r="L16" s="29"/>
    </row>
    <row r="17" spans="1:12" s="32" customFormat="1" ht="28.5" customHeight="1">
      <c r="A17" s="262"/>
      <c r="B17" s="29">
        <v>10</v>
      </c>
      <c r="C17" s="261" t="s">
        <v>257</v>
      </c>
      <c r="D17" s="261" t="s">
        <v>73</v>
      </c>
      <c r="E17" s="261">
        <v>2017.3</v>
      </c>
      <c r="F17" s="261">
        <v>2018.12</v>
      </c>
      <c r="G17" s="29" t="s">
        <v>259</v>
      </c>
      <c r="H17" s="261">
        <v>13000</v>
      </c>
      <c r="I17" s="261">
        <v>5000</v>
      </c>
      <c r="J17" s="108">
        <v>0</v>
      </c>
      <c r="K17" s="108" t="s">
        <v>240</v>
      </c>
      <c r="L17" s="29"/>
    </row>
    <row r="18" spans="1:12" s="32" customFormat="1" ht="26.25" customHeight="1">
      <c r="A18" s="259" t="s">
        <v>268</v>
      </c>
      <c r="B18" s="29">
        <v>1</v>
      </c>
      <c r="C18" s="29" t="s">
        <v>269</v>
      </c>
      <c r="D18" s="29" t="s">
        <v>30</v>
      </c>
      <c r="E18" s="29">
        <v>2018.3</v>
      </c>
      <c r="F18" s="29">
        <v>2019.12</v>
      </c>
      <c r="G18" s="29" t="s">
        <v>271</v>
      </c>
      <c r="H18" s="29">
        <v>8500</v>
      </c>
      <c r="I18" s="29">
        <v>6000</v>
      </c>
      <c r="J18" s="64">
        <v>0</v>
      </c>
      <c r="K18" s="108" t="s">
        <v>896</v>
      </c>
      <c r="L18" s="29"/>
    </row>
    <row r="19" spans="1:12" s="32" customFormat="1" ht="26.25" customHeight="1">
      <c r="A19" s="262"/>
      <c r="B19" s="29">
        <v>2</v>
      </c>
      <c r="C19" s="29" t="s">
        <v>279</v>
      </c>
      <c r="D19" s="29" t="s">
        <v>30</v>
      </c>
      <c r="E19" s="29">
        <v>2018.2</v>
      </c>
      <c r="F19" s="29">
        <v>2018.12</v>
      </c>
      <c r="G19" s="29" t="s">
        <v>281</v>
      </c>
      <c r="H19" s="29">
        <v>1000</v>
      </c>
      <c r="I19" s="29">
        <v>1000</v>
      </c>
      <c r="J19" s="64">
        <v>0</v>
      </c>
      <c r="K19" s="108" t="s">
        <v>896</v>
      </c>
      <c r="L19" s="29"/>
    </row>
    <row r="20" spans="1:12" s="193" customFormat="1" ht="45" customHeight="1">
      <c r="A20" s="259" t="s">
        <v>295</v>
      </c>
      <c r="B20" s="29">
        <v>1</v>
      </c>
      <c r="C20" s="29" t="s">
        <v>296</v>
      </c>
      <c r="D20" s="29" t="s">
        <v>30</v>
      </c>
      <c r="E20" s="29">
        <v>2018.2</v>
      </c>
      <c r="F20" s="29">
        <v>2018.12</v>
      </c>
      <c r="G20" s="29" t="s">
        <v>298</v>
      </c>
      <c r="H20" s="29">
        <v>14500</v>
      </c>
      <c r="I20" s="29">
        <v>14500</v>
      </c>
      <c r="J20" s="64">
        <v>0</v>
      </c>
      <c r="K20" s="64" t="s">
        <v>897</v>
      </c>
      <c r="L20" s="29"/>
    </row>
    <row r="21" spans="1:12" s="193" customFormat="1" ht="48.75" customHeight="1">
      <c r="A21" s="262"/>
      <c r="B21" s="29">
        <v>2</v>
      </c>
      <c r="C21" s="29" t="s">
        <v>301</v>
      </c>
      <c r="D21" s="29" t="s">
        <v>30</v>
      </c>
      <c r="E21" s="29">
        <v>2018.2</v>
      </c>
      <c r="F21" s="29">
        <v>2018.12</v>
      </c>
      <c r="G21" s="29" t="s">
        <v>303</v>
      </c>
      <c r="H21" s="29">
        <v>13500</v>
      </c>
      <c r="I21" s="29">
        <v>13500</v>
      </c>
      <c r="J21" s="64">
        <v>0</v>
      </c>
      <c r="K21" s="64" t="s">
        <v>897</v>
      </c>
      <c r="L21" s="29"/>
    </row>
    <row r="22" spans="1:12" s="17" customFormat="1" ht="30" customHeight="1">
      <c r="A22" s="29" t="s">
        <v>309</v>
      </c>
      <c r="B22" s="29">
        <v>1</v>
      </c>
      <c r="C22" s="29" t="s">
        <v>898</v>
      </c>
      <c r="D22" s="29" t="s">
        <v>30</v>
      </c>
      <c r="E22" s="29">
        <v>2018.3</v>
      </c>
      <c r="F22" s="29">
        <v>2018.12</v>
      </c>
      <c r="G22" s="29" t="s">
        <v>310</v>
      </c>
      <c r="H22" s="29">
        <v>1920</v>
      </c>
      <c r="I22" s="29">
        <v>1920</v>
      </c>
      <c r="J22" s="153">
        <v>0</v>
      </c>
      <c r="K22" s="108" t="s">
        <v>899</v>
      </c>
      <c r="L22" s="29"/>
    </row>
    <row r="23" spans="1:12" s="192" customFormat="1" ht="45.75" customHeight="1">
      <c r="A23" s="29" t="s">
        <v>455</v>
      </c>
      <c r="B23" s="29">
        <v>1</v>
      </c>
      <c r="C23" s="29" t="s">
        <v>462</v>
      </c>
      <c r="D23" s="29" t="s">
        <v>30</v>
      </c>
      <c r="E23" s="29">
        <v>2018.1</v>
      </c>
      <c r="F23" s="29">
        <v>2018.11</v>
      </c>
      <c r="G23" s="29" t="s">
        <v>900</v>
      </c>
      <c r="H23" s="29">
        <v>1000</v>
      </c>
      <c r="I23" s="29">
        <v>1000</v>
      </c>
      <c r="J23" s="149">
        <v>0</v>
      </c>
      <c r="K23" s="108" t="s">
        <v>901</v>
      </c>
      <c r="L23" s="29"/>
    </row>
    <row r="24" spans="1:12" s="20" customFormat="1" ht="30" customHeight="1">
      <c r="A24" s="29" t="s">
        <v>464</v>
      </c>
      <c r="B24" s="29">
        <v>1</v>
      </c>
      <c r="C24" s="29" t="s">
        <v>902</v>
      </c>
      <c r="D24" s="29" t="s">
        <v>30</v>
      </c>
      <c r="E24" s="263">
        <v>2018.3</v>
      </c>
      <c r="F24" s="29">
        <v>2018.11</v>
      </c>
      <c r="G24" s="29" t="s">
        <v>482</v>
      </c>
      <c r="H24" s="29">
        <v>8000</v>
      </c>
      <c r="I24" s="29">
        <v>8000</v>
      </c>
      <c r="J24" s="125">
        <v>200</v>
      </c>
      <c r="K24" s="125" t="s">
        <v>903</v>
      </c>
      <c r="L24" s="29"/>
    </row>
    <row r="25" spans="1:12" s="17" customFormat="1" ht="36" customHeight="1">
      <c r="A25" s="29" t="s">
        <v>904</v>
      </c>
      <c r="B25" s="29">
        <v>1</v>
      </c>
      <c r="C25" s="29" t="s">
        <v>501</v>
      </c>
      <c r="D25" s="29" t="s">
        <v>50</v>
      </c>
      <c r="E25" s="29">
        <v>2018.1</v>
      </c>
      <c r="F25" s="29">
        <v>2020.12</v>
      </c>
      <c r="G25" s="29" t="s">
        <v>503</v>
      </c>
      <c r="H25" s="29">
        <v>15000</v>
      </c>
      <c r="I25" s="29">
        <v>3000</v>
      </c>
      <c r="J25" s="149">
        <v>0</v>
      </c>
      <c r="K25" s="108" t="s">
        <v>504</v>
      </c>
      <c r="L25" s="29"/>
    </row>
    <row r="26" spans="1:12" s="17" customFormat="1" ht="34.5" customHeight="1">
      <c r="A26" s="29" t="s">
        <v>516</v>
      </c>
      <c r="B26" s="29">
        <v>1</v>
      </c>
      <c r="C26" s="29" t="s">
        <v>521</v>
      </c>
      <c r="D26" s="29" t="s">
        <v>50</v>
      </c>
      <c r="E26" s="29">
        <v>2018.1</v>
      </c>
      <c r="F26" s="29">
        <v>2018.8</v>
      </c>
      <c r="G26" s="29" t="s">
        <v>523</v>
      </c>
      <c r="H26" s="29">
        <v>1450</v>
      </c>
      <c r="I26" s="29">
        <v>1450</v>
      </c>
      <c r="J26" s="64">
        <v>0</v>
      </c>
      <c r="K26" s="64" t="s">
        <v>899</v>
      </c>
      <c r="L26" s="29"/>
    </row>
    <row r="27" spans="1:12" s="17" customFormat="1" ht="72.75" customHeight="1">
      <c r="A27" s="29" t="s">
        <v>532</v>
      </c>
      <c r="B27" s="29">
        <v>1</v>
      </c>
      <c r="C27" s="29" t="s">
        <v>905</v>
      </c>
      <c r="D27" s="29" t="s">
        <v>30</v>
      </c>
      <c r="E27" s="29">
        <v>2018.3</v>
      </c>
      <c r="F27" s="29">
        <v>2018.12</v>
      </c>
      <c r="G27" s="29" t="s">
        <v>534</v>
      </c>
      <c r="H27" s="29">
        <v>3000</v>
      </c>
      <c r="I27" s="29">
        <v>3000</v>
      </c>
      <c r="J27" s="64">
        <v>0</v>
      </c>
      <c r="K27" s="64" t="s">
        <v>906</v>
      </c>
      <c r="L27" s="29"/>
    </row>
    <row r="28" spans="1:12" s="17" customFormat="1" ht="30.75" customHeight="1">
      <c r="A28" s="259" t="s">
        <v>550</v>
      </c>
      <c r="B28" s="29">
        <v>1</v>
      </c>
      <c r="C28" s="29" t="s">
        <v>551</v>
      </c>
      <c r="D28" s="29" t="s">
        <v>30</v>
      </c>
      <c r="E28" s="29">
        <v>2018.1</v>
      </c>
      <c r="F28" s="29">
        <v>2018.12</v>
      </c>
      <c r="G28" s="29" t="s">
        <v>553</v>
      </c>
      <c r="H28" s="29">
        <v>2000</v>
      </c>
      <c r="I28" s="29">
        <v>2000</v>
      </c>
      <c r="J28" s="64">
        <v>500</v>
      </c>
      <c r="K28" s="64" t="s">
        <v>907</v>
      </c>
      <c r="L28" s="29"/>
    </row>
    <row r="29" spans="1:12" s="17" customFormat="1" ht="30" customHeight="1">
      <c r="A29" s="260"/>
      <c r="B29" s="29">
        <v>2</v>
      </c>
      <c r="C29" s="29" t="s">
        <v>555</v>
      </c>
      <c r="D29" s="29" t="s">
        <v>30</v>
      </c>
      <c r="E29" s="29">
        <v>2018.1</v>
      </c>
      <c r="F29" s="29">
        <v>2018.12</v>
      </c>
      <c r="G29" s="29" t="s">
        <v>908</v>
      </c>
      <c r="H29" s="29">
        <v>1800</v>
      </c>
      <c r="I29" s="29">
        <v>1800</v>
      </c>
      <c r="J29" s="64">
        <v>520</v>
      </c>
      <c r="K29" s="64" t="s">
        <v>615</v>
      </c>
      <c r="L29" s="29"/>
    </row>
    <row r="30" spans="1:12" s="17" customFormat="1" ht="27.75" customHeight="1">
      <c r="A30" s="260"/>
      <c r="B30" s="29">
        <v>3</v>
      </c>
      <c r="C30" s="29" t="s">
        <v>909</v>
      </c>
      <c r="D30" s="29" t="s">
        <v>30</v>
      </c>
      <c r="E30" s="29">
        <v>2018.1</v>
      </c>
      <c r="F30" s="29">
        <v>2018.12</v>
      </c>
      <c r="G30" s="29" t="s">
        <v>558</v>
      </c>
      <c r="H30" s="29">
        <v>800</v>
      </c>
      <c r="I30" s="29">
        <v>800</v>
      </c>
      <c r="J30" s="64">
        <v>200</v>
      </c>
      <c r="K30" s="64" t="s">
        <v>615</v>
      </c>
      <c r="L30" s="29"/>
    </row>
    <row r="31" spans="1:12" s="17" customFormat="1" ht="23.25" customHeight="1">
      <c r="A31" s="262"/>
      <c r="B31" s="29">
        <v>4</v>
      </c>
      <c r="C31" s="261" t="s">
        <v>920</v>
      </c>
      <c r="D31" s="29" t="s">
        <v>30</v>
      </c>
      <c r="E31" s="29">
        <v>2018.1</v>
      </c>
      <c r="F31" s="29">
        <v>2018.12</v>
      </c>
      <c r="G31" s="29" t="s">
        <v>564</v>
      </c>
      <c r="H31" s="261">
        <v>800</v>
      </c>
      <c r="I31" s="261">
        <v>800</v>
      </c>
      <c r="J31" s="108">
        <v>200</v>
      </c>
      <c r="K31" s="108" t="s">
        <v>618</v>
      </c>
      <c r="L31" s="29"/>
    </row>
    <row r="32" spans="1:12" s="17" customFormat="1" ht="47.25" customHeight="1">
      <c r="A32" s="259" t="s">
        <v>567</v>
      </c>
      <c r="B32" s="29">
        <v>1</v>
      </c>
      <c r="C32" s="29" t="s">
        <v>568</v>
      </c>
      <c r="D32" s="29" t="s">
        <v>30</v>
      </c>
      <c r="E32" s="29">
        <v>2018.2</v>
      </c>
      <c r="F32" s="29">
        <v>2020.12</v>
      </c>
      <c r="G32" s="29" t="s">
        <v>569</v>
      </c>
      <c r="H32" s="29">
        <v>23710</v>
      </c>
      <c r="I32" s="29">
        <v>7000</v>
      </c>
      <c r="J32" s="64">
        <v>450</v>
      </c>
      <c r="K32" s="64" t="s">
        <v>570</v>
      </c>
      <c r="L32" s="29"/>
    </row>
    <row r="33" spans="1:12" s="17" customFormat="1" ht="31.5" customHeight="1">
      <c r="A33" s="260"/>
      <c r="B33" s="29">
        <v>2</v>
      </c>
      <c r="C33" s="29" t="s">
        <v>573</v>
      </c>
      <c r="D33" s="29" t="s">
        <v>30</v>
      </c>
      <c r="E33" s="29">
        <v>2018.2</v>
      </c>
      <c r="F33" s="29">
        <v>2020.12</v>
      </c>
      <c r="G33" s="29" t="s">
        <v>574</v>
      </c>
      <c r="H33" s="29">
        <v>19368</v>
      </c>
      <c r="I33" s="29">
        <v>5000</v>
      </c>
      <c r="J33" s="64">
        <v>400</v>
      </c>
      <c r="K33" s="64" t="s">
        <v>570</v>
      </c>
      <c r="L33" s="29"/>
    </row>
    <row r="34" spans="1:12" s="17" customFormat="1" ht="37.5" customHeight="1">
      <c r="A34" s="262"/>
      <c r="B34" s="29">
        <v>3</v>
      </c>
      <c r="C34" s="29" t="s">
        <v>575</v>
      </c>
      <c r="D34" s="29" t="s">
        <v>30</v>
      </c>
      <c r="E34" s="29">
        <v>2018.3</v>
      </c>
      <c r="F34" s="29">
        <v>2020.12</v>
      </c>
      <c r="G34" s="29" t="s">
        <v>577</v>
      </c>
      <c r="H34" s="29">
        <v>7719</v>
      </c>
      <c r="I34" s="29">
        <v>2000</v>
      </c>
      <c r="J34" s="64">
        <v>250</v>
      </c>
      <c r="K34" s="64" t="s">
        <v>570</v>
      </c>
      <c r="L34" s="29"/>
    </row>
    <row r="35" spans="1:12" s="22" customFormat="1" ht="48" customHeight="1">
      <c r="A35" s="29" t="s">
        <v>595</v>
      </c>
      <c r="B35" s="29">
        <v>1</v>
      </c>
      <c r="C35" s="29" t="s">
        <v>596</v>
      </c>
      <c r="D35" s="29" t="s">
        <v>30</v>
      </c>
      <c r="E35" s="29">
        <v>2018.1</v>
      </c>
      <c r="F35" s="29" t="s">
        <v>130</v>
      </c>
      <c r="G35" s="29" t="s">
        <v>910</v>
      </c>
      <c r="H35" s="29">
        <v>500</v>
      </c>
      <c r="I35" s="29">
        <v>500</v>
      </c>
      <c r="J35" s="149">
        <v>0</v>
      </c>
      <c r="K35" s="108" t="s">
        <v>598</v>
      </c>
      <c r="L35" s="29"/>
    </row>
    <row r="36" spans="1:12" ht="35.25" customHeight="1">
      <c r="A36" s="265" t="s">
        <v>924</v>
      </c>
      <c r="B36" s="264">
        <v>1</v>
      </c>
      <c r="C36" s="29" t="s">
        <v>29</v>
      </c>
      <c r="D36" s="29" t="s">
        <v>30</v>
      </c>
      <c r="E36" s="29">
        <v>2018.1</v>
      </c>
      <c r="F36" s="29">
        <v>2020.11</v>
      </c>
      <c r="G36" s="29" t="s">
        <v>925</v>
      </c>
      <c r="H36" s="29">
        <v>150000</v>
      </c>
      <c r="I36" s="29">
        <v>5000</v>
      </c>
      <c r="J36" s="146">
        <v>0</v>
      </c>
      <c r="K36" s="146" t="s">
        <v>926</v>
      </c>
      <c r="L36" s="29"/>
    </row>
    <row r="37" spans="1:12" ht="40.5" customHeight="1">
      <c r="A37" s="265"/>
      <c r="B37" s="264">
        <v>2</v>
      </c>
      <c r="C37" s="29" t="s">
        <v>49</v>
      </c>
      <c r="D37" s="29" t="s">
        <v>50</v>
      </c>
      <c r="E37" s="29">
        <v>2018.3</v>
      </c>
      <c r="F37" s="29">
        <v>2018.12</v>
      </c>
      <c r="G37" s="29" t="s">
        <v>52</v>
      </c>
      <c r="H37" s="29">
        <v>2877</v>
      </c>
      <c r="I37" s="29">
        <v>2877</v>
      </c>
      <c r="J37" s="146">
        <v>0</v>
      </c>
      <c r="K37" s="146" t="s">
        <v>899</v>
      </c>
      <c r="L37" s="29"/>
    </row>
    <row r="38" spans="1:12" ht="33.75" customHeight="1">
      <c r="A38" s="265"/>
      <c r="B38" s="264">
        <v>3</v>
      </c>
      <c r="C38" s="29" t="s">
        <v>53</v>
      </c>
      <c r="D38" s="29" t="s">
        <v>50</v>
      </c>
      <c r="E38" s="29">
        <v>2018.3</v>
      </c>
      <c r="F38" s="29">
        <v>2018.12</v>
      </c>
      <c r="G38" s="29" t="s">
        <v>55</v>
      </c>
      <c r="H38" s="29">
        <v>5000</v>
      </c>
      <c r="I38" s="29">
        <v>5000</v>
      </c>
      <c r="J38" s="146">
        <v>0</v>
      </c>
      <c r="K38" s="146" t="s">
        <v>927</v>
      </c>
      <c r="L38" s="29"/>
    </row>
    <row r="39" spans="1:12" s="17" customFormat="1" ht="42.75" customHeight="1">
      <c r="A39" s="259" t="s">
        <v>87</v>
      </c>
      <c r="B39" s="29">
        <v>1</v>
      </c>
      <c r="C39" s="29" t="s">
        <v>88</v>
      </c>
      <c r="D39" s="29" t="s">
        <v>30</v>
      </c>
      <c r="E39" s="29">
        <v>2018.3</v>
      </c>
      <c r="F39" s="29">
        <v>2018.12</v>
      </c>
      <c r="G39" s="29" t="s">
        <v>90</v>
      </c>
      <c r="H39" s="29">
        <v>2000</v>
      </c>
      <c r="I39" s="29">
        <v>2000</v>
      </c>
      <c r="J39" s="64">
        <v>0</v>
      </c>
      <c r="K39" s="64" t="s">
        <v>911</v>
      </c>
      <c r="L39" s="29"/>
    </row>
    <row r="40" spans="1:12" s="17" customFormat="1" ht="32.25" customHeight="1">
      <c r="A40" s="262"/>
      <c r="B40" s="29">
        <v>2</v>
      </c>
      <c r="C40" s="29" t="s">
        <v>98</v>
      </c>
      <c r="D40" s="29" t="s">
        <v>30</v>
      </c>
      <c r="E40" s="29">
        <v>2018.3</v>
      </c>
      <c r="F40" s="29">
        <v>2018.12</v>
      </c>
      <c r="G40" s="29" t="s">
        <v>100</v>
      </c>
      <c r="H40" s="29">
        <v>1875</v>
      </c>
      <c r="I40" s="29">
        <v>1875</v>
      </c>
      <c r="J40" s="64">
        <v>0</v>
      </c>
      <c r="K40" s="64" t="s">
        <v>911</v>
      </c>
      <c r="L40" s="29"/>
    </row>
    <row r="41" spans="1:12" ht="32.25" customHeight="1">
      <c r="A41" s="29" t="s">
        <v>921</v>
      </c>
      <c r="B41" s="264">
        <v>1</v>
      </c>
      <c r="C41" s="29" t="s">
        <v>922</v>
      </c>
      <c r="D41" s="29" t="s">
        <v>30</v>
      </c>
      <c r="E41" s="29">
        <v>2018.3</v>
      </c>
      <c r="F41" s="29">
        <v>2018.9</v>
      </c>
      <c r="G41" s="29" t="s">
        <v>41</v>
      </c>
      <c r="H41" s="29">
        <v>2930</v>
      </c>
      <c r="I41" s="29">
        <v>2300</v>
      </c>
      <c r="J41" s="29">
        <v>0</v>
      </c>
      <c r="K41" s="29" t="s">
        <v>923</v>
      </c>
      <c r="L41" s="29"/>
    </row>
    <row r="42" spans="1:12" s="32" customFormat="1" ht="19.5" customHeight="1">
      <c r="A42" s="29" t="s">
        <v>111</v>
      </c>
      <c r="B42" s="29">
        <v>1</v>
      </c>
      <c r="C42" s="29" t="s">
        <v>222</v>
      </c>
      <c r="D42" s="29" t="s">
        <v>30</v>
      </c>
      <c r="E42" s="29">
        <v>2018.3</v>
      </c>
      <c r="F42" s="29">
        <v>2019.12</v>
      </c>
      <c r="G42" s="29" t="s">
        <v>224</v>
      </c>
      <c r="H42" s="29">
        <v>4000</v>
      </c>
      <c r="I42" s="29">
        <v>2000</v>
      </c>
      <c r="J42" s="147">
        <v>0</v>
      </c>
      <c r="K42" s="128" t="s">
        <v>928</v>
      </c>
      <c r="L42" s="29"/>
    </row>
    <row r="43" spans="1:12" s="17" customFormat="1" ht="29.1" customHeight="1">
      <c r="A43" s="29" t="s">
        <v>318</v>
      </c>
      <c r="B43" s="29">
        <v>1</v>
      </c>
      <c r="C43" s="29" t="s">
        <v>368</v>
      </c>
      <c r="D43" s="29" t="s">
        <v>336</v>
      </c>
      <c r="E43" s="29">
        <v>2018.1</v>
      </c>
      <c r="F43" s="29">
        <v>2018.12</v>
      </c>
      <c r="G43" s="261" t="s">
        <v>369</v>
      </c>
      <c r="H43" s="29">
        <v>5000</v>
      </c>
      <c r="I43" s="29">
        <v>5000</v>
      </c>
      <c r="J43" s="64">
        <v>0</v>
      </c>
      <c r="K43" s="64" t="s">
        <v>912</v>
      </c>
      <c r="L43" s="29"/>
    </row>
    <row r="44" spans="1:12" s="17" customFormat="1" ht="44.25" customHeight="1">
      <c r="A44" s="29" t="s">
        <v>539</v>
      </c>
      <c r="B44" s="29">
        <v>1</v>
      </c>
      <c r="C44" s="29" t="s">
        <v>540</v>
      </c>
      <c r="D44" s="29" t="s">
        <v>30</v>
      </c>
      <c r="E44" s="29">
        <v>2018.1</v>
      </c>
      <c r="F44" s="29">
        <v>2020.12</v>
      </c>
      <c r="G44" s="29" t="s">
        <v>542</v>
      </c>
      <c r="H44" s="29">
        <v>40000</v>
      </c>
      <c r="I44" s="29">
        <v>4000</v>
      </c>
      <c r="J44" s="64">
        <v>30</v>
      </c>
      <c r="K44" s="64" t="s">
        <v>913</v>
      </c>
      <c r="L44" s="29"/>
    </row>
  </sheetData>
  <mergeCells count="21">
    <mergeCell ref="A36:A38"/>
    <mergeCell ref="A3:L3"/>
    <mergeCell ref="A4:D4"/>
    <mergeCell ref="I4:L4"/>
    <mergeCell ref="A5:A6"/>
    <mergeCell ref="C5:C6"/>
    <mergeCell ref="D5:D6"/>
    <mergeCell ref="E5:E6"/>
    <mergeCell ref="F5:F6"/>
    <mergeCell ref="G5:G6"/>
    <mergeCell ref="H5:H6"/>
    <mergeCell ref="I5:K5"/>
    <mergeCell ref="L5:L6"/>
    <mergeCell ref="B5:B6"/>
    <mergeCell ref="A28:A31"/>
    <mergeCell ref="A32:A34"/>
    <mergeCell ref="A7:C7"/>
    <mergeCell ref="A39:A40"/>
    <mergeCell ref="A8:A17"/>
    <mergeCell ref="A18:A19"/>
    <mergeCell ref="A20:A21"/>
  </mergeCells>
  <phoneticPr fontId="2" type="noConversion"/>
  <pageMargins left="0.70866141732283472" right="0.70866141732283472" top="0.74803149606299213" bottom="0.74803149606299213" header="0.31496062992125984" footer="0.31496062992125984"/>
  <pageSetup paperSize="9" orientation="landscape" verticalDpi="0" r:id="rId1"/>
  <headerFooter>
    <oddFooter>&amp;C－&amp;P－</oddFooter>
  </headerFooter>
</worksheet>
</file>

<file path=xl/worksheets/sheet8.xml><?xml version="1.0" encoding="utf-8"?>
<worksheet xmlns="http://schemas.openxmlformats.org/spreadsheetml/2006/main" xmlns:r="http://schemas.openxmlformats.org/officeDocument/2006/relationships">
  <dimension ref="A1:S249"/>
  <sheetViews>
    <sheetView tabSelected="1" showWhiteSpace="0" view="pageLayout" topLeftCell="A10" zoomScaleNormal="100" workbookViewId="0">
      <selection activeCell="E7" sqref="E7"/>
    </sheetView>
  </sheetViews>
  <sheetFormatPr defaultRowHeight="13.5"/>
  <cols>
    <col min="1" max="1" width="4.5" customWidth="1"/>
    <col min="2" max="2" width="5.75" customWidth="1"/>
    <col min="3" max="3" width="13.75" customWidth="1"/>
    <col min="4" max="4" width="3.125" customWidth="1"/>
    <col min="5" max="5" width="8.375" customWidth="1"/>
    <col min="6" max="7" width="7.25" customWidth="1"/>
    <col min="8" max="8" width="21.5" customWidth="1"/>
    <col min="9" max="9" width="7.875" customWidth="1"/>
    <col min="10" max="10" width="7.25" customWidth="1"/>
    <col min="11" max="11" width="6.875" customWidth="1"/>
    <col min="12" max="12" width="7.875" customWidth="1"/>
    <col min="13" max="13" width="7.125" customWidth="1"/>
    <col min="14" max="14" width="6.375" customWidth="1"/>
    <col min="15" max="15" width="7.75" customWidth="1"/>
    <col min="16" max="16" width="6.375" style="126" customWidth="1"/>
    <col min="17" max="17" width="11" style="160" customWidth="1"/>
    <col min="18" max="18" width="5.75" customWidth="1"/>
    <col min="19" max="19" width="5.625" customWidth="1"/>
  </cols>
  <sheetData>
    <row r="1" spans="1:19" s="6" customFormat="1" ht="21.75" customHeight="1">
      <c r="A1" s="39" t="s">
        <v>874</v>
      </c>
      <c r="B1" s="39"/>
      <c r="C1" s="1"/>
      <c r="D1" s="1"/>
      <c r="E1" s="2"/>
      <c r="F1" s="3"/>
      <c r="G1" s="3"/>
      <c r="H1" s="1"/>
      <c r="I1" s="1"/>
      <c r="J1" s="2"/>
      <c r="K1" s="2"/>
      <c r="L1" s="2"/>
      <c r="M1" s="2"/>
      <c r="N1" s="2"/>
      <c r="O1" s="2"/>
      <c r="P1" s="141"/>
      <c r="Q1" s="123"/>
      <c r="R1" s="4"/>
      <c r="S1" s="5"/>
    </row>
    <row r="2" spans="1:19" s="6" customFormat="1" ht="25.5" customHeight="1">
      <c r="A2" s="229" t="s">
        <v>882</v>
      </c>
      <c r="B2" s="229"/>
      <c r="C2" s="229"/>
      <c r="D2" s="229"/>
      <c r="E2" s="229"/>
      <c r="F2" s="229"/>
      <c r="G2" s="229"/>
      <c r="H2" s="229"/>
      <c r="I2" s="229"/>
      <c r="J2" s="229"/>
      <c r="K2" s="229"/>
      <c r="L2" s="229"/>
      <c r="M2" s="229"/>
      <c r="N2" s="229"/>
      <c r="O2" s="229"/>
      <c r="P2" s="236"/>
      <c r="Q2" s="236"/>
      <c r="R2" s="229"/>
      <c r="S2" s="229"/>
    </row>
    <row r="3" spans="1:19" s="6" customFormat="1" ht="14.25" customHeight="1">
      <c r="A3" s="241"/>
      <c r="B3" s="230"/>
      <c r="C3" s="230"/>
      <c r="D3" s="230"/>
      <c r="E3" s="230"/>
      <c r="F3" s="7"/>
      <c r="G3" s="7"/>
      <c r="H3" s="7"/>
      <c r="I3" s="7"/>
      <c r="J3" s="7"/>
      <c r="K3" s="7"/>
      <c r="L3" s="7"/>
      <c r="M3" s="8"/>
      <c r="N3" s="8"/>
      <c r="O3" s="231" t="s">
        <v>1</v>
      </c>
      <c r="P3" s="232"/>
      <c r="Q3" s="232"/>
      <c r="R3" s="230"/>
      <c r="S3" s="230"/>
    </row>
    <row r="4" spans="1:19" s="9" customFormat="1" ht="18" customHeight="1">
      <c r="A4" s="242" t="s">
        <v>2</v>
      </c>
      <c r="B4" s="220" t="s">
        <v>3</v>
      </c>
      <c r="C4" s="220" t="s">
        <v>4</v>
      </c>
      <c r="D4" s="220" t="s">
        <v>5</v>
      </c>
      <c r="E4" s="220" t="s">
        <v>6</v>
      </c>
      <c r="F4" s="220" t="s">
        <v>7</v>
      </c>
      <c r="G4" s="220" t="s">
        <v>636</v>
      </c>
      <c r="H4" s="220" t="s">
        <v>8</v>
      </c>
      <c r="I4" s="220" t="s">
        <v>9</v>
      </c>
      <c r="J4" s="220" t="s">
        <v>10</v>
      </c>
      <c r="K4" s="220"/>
      <c r="L4" s="220"/>
      <c r="M4" s="220"/>
      <c r="N4" s="220" t="s">
        <v>11</v>
      </c>
      <c r="O4" s="220" t="s">
        <v>12</v>
      </c>
      <c r="P4" s="220"/>
      <c r="Q4" s="226"/>
      <c r="R4" s="226" t="s">
        <v>13</v>
      </c>
      <c r="S4" s="220" t="s">
        <v>14</v>
      </c>
    </row>
    <row r="5" spans="1:19" s="9" customFormat="1" ht="45" customHeight="1">
      <c r="A5" s="242"/>
      <c r="B5" s="220"/>
      <c r="C5" s="220"/>
      <c r="D5" s="220"/>
      <c r="E5" s="220"/>
      <c r="F5" s="220"/>
      <c r="G5" s="220"/>
      <c r="H5" s="220"/>
      <c r="I5" s="220"/>
      <c r="J5" s="10" t="s">
        <v>15</v>
      </c>
      <c r="K5" s="10" t="s">
        <v>16</v>
      </c>
      <c r="L5" s="10" t="s">
        <v>17</v>
      </c>
      <c r="M5" s="10" t="s">
        <v>18</v>
      </c>
      <c r="N5" s="220"/>
      <c r="O5" s="65" t="s">
        <v>640</v>
      </c>
      <c r="P5" s="142" t="s">
        <v>635</v>
      </c>
      <c r="Q5" s="124" t="s">
        <v>19</v>
      </c>
      <c r="R5" s="226"/>
      <c r="S5" s="220"/>
    </row>
    <row r="6" spans="1:19" s="14" customFormat="1" ht="23.1" customHeight="1">
      <c r="A6" s="11" t="s">
        <v>20</v>
      </c>
      <c r="B6" s="12"/>
      <c r="C6" s="12" t="s">
        <v>21</v>
      </c>
      <c r="D6" s="12"/>
      <c r="E6" s="12"/>
      <c r="F6" s="12"/>
      <c r="G6" s="12"/>
      <c r="H6" s="12"/>
      <c r="I6" s="12">
        <f t="shared" ref="I6:P6" si="0">SUM(I7,I24,I31,I39,I109,I148,I178,I198,I222)</f>
        <v>2868825</v>
      </c>
      <c r="J6" s="12">
        <f t="shared" si="0"/>
        <v>223221</v>
      </c>
      <c r="K6" s="12">
        <f t="shared" si="0"/>
        <v>449464</v>
      </c>
      <c r="L6" s="12">
        <f t="shared" si="0"/>
        <v>1629613</v>
      </c>
      <c r="M6" s="12">
        <f t="shared" si="0"/>
        <v>566527</v>
      </c>
      <c r="N6" s="12">
        <f t="shared" si="0"/>
        <v>327912</v>
      </c>
      <c r="O6" s="12">
        <f t="shared" si="0"/>
        <v>1078808</v>
      </c>
      <c r="P6" s="12">
        <f t="shared" si="0"/>
        <v>120100</v>
      </c>
      <c r="Q6" s="143">
        <f>P6/O6</f>
        <v>0.11132657525713566</v>
      </c>
      <c r="R6" s="13"/>
      <c r="S6" s="12"/>
    </row>
    <row r="7" spans="1:19" s="17" customFormat="1" ht="29.25" customHeight="1">
      <c r="A7" s="15" t="s">
        <v>22</v>
      </c>
      <c r="B7" s="15"/>
      <c r="C7" s="40" t="s">
        <v>628</v>
      </c>
      <c r="D7" s="15"/>
      <c r="E7" s="15"/>
      <c r="F7" s="15"/>
      <c r="G7" s="15"/>
      <c r="H7" s="15"/>
      <c r="I7" s="102">
        <f>SUM(I10,I12,I19,I22)</f>
        <v>484107</v>
      </c>
      <c r="J7" s="133">
        <f t="shared" ref="J7:N7" si="1">SUM(J10,J12,J19,J22)</f>
        <v>10177</v>
      </c>
      <c r="K7" s="133">
        <f t="shared" si="1"/>
        <v>0</v>
      </c>
      <c r="L7" s="133">
        <f t="shared" si="1"/>
        <v>630</v>
      </c>
      <c r="M7" s="133">
        <f t="shared" si="1"/>
        <v>473300</v>
      </c>
      <c r="N7" s="133">
        <f t="shared" si="1"/>
        <v>0</v>
      </c>
      <c r="O7" s="133">
        <v>155907</v>
      </c>
      <c r="P7" s="144">
        <f t="shared" ref="P7" si="2">SUM(P10,P12,P19,P22)</f>
        <v>0</v>
      </c>
      <c r="Q7" s="124"/>
      <c r="R7" s="16"/>
      <c r="S7" s="15"/>
    </row>
    <row r="8" spans="1:19" s="17" customFormat="1" ht="11.25">
      <c r="A8" s="15" t="s">
        <v>23</v>
      </c>
      <c r="B8" s="15"/>
      <c r="C8" s="15" t="s">
        <v>24</v>
      </c>
      <c r="D8" s="15"/>
      <c r="E8" s="18"/>
      <c r="F8" s="18"/>
      <c r="G8" s="18"/>
      <c r="H8" s="18"/>
      <c r="I8" s="15"/>
      <c r="J8" s="18"/>
      <c r="K8" s="18"/>
      <c r="L8" s="18"/>
      <c r="M8" s="18"/>
      <c r="N8" s="18"/>
      <c r="O8" s="18"/>
      <c r="P8" s="64"/>
      <c r="Q8" s="64"/>
      <c r="R8" s="19"/>
      <c r="S8" s="18"/>
    </row>
    <row r="9" spans="1:19" s="17" customFormat="1" ht="10.5" customHeight="1">
      <c r="A9" s="18"/>
      <c r="B9" s="18"/>
      <c r="C9" s="18"/>
      <c r="D9" s="18"/>
      <c r="E9" s="18"/>
      <c r="F9" s="18"/>
      <c r="G9" s="18"/>
      <c r="H9" s="18"/>
      <c r="I9" s="18"/>
      <c r="J9" s="18"/>
      <c r="K9" s="18"/>
      <c r="L9" s="18"/>
      <c r="M9" s="18"/>
      <c r="N9" s="18"/>
      <c r="O9" s="18"/>
      <c r="P9" s="64"/>
      <c r="Q9" s="64"/>
      <c r="R9" s="19"/>
      <c r="S9" s="18"/>
    </row>
    <row r="10" spans="1:19" s="17" customFormat="1" ht="13.5" customHeight="1">
      <c r="A10" s="15" t="s">
        <v>25</v>
      </c>
      <c r="B10" s="15"/>
      <c r="C10" s="15" t="s">
        <v>26</v>
      </c>
      <c r="D10" s="15"/>
      <c r="E10" s="18"/>
      <c r="F10" s="18"/>
      <c r="G10" s="18"/>
      <c r="H10" s="18"/>
      <c r="I10" s="15">
        <f>SUM(I11)</f>
        <v>150000</v>
      </c>
      <c r="J10" s="133">
        <f t="shared" ref="J10:O10" si="3">SUM(J11)</f>
        <v>0</v>
      </c>
      <c r="K10" s="133">
        <f t="shared" si="3"/>
        <v>0</v>
      </c>
      <c r="L10" s="133">
        <f t="shared" si="3"/>
        <v>0</v>
      </c>
      <c r="M10" s="133">
        <f t="shared" si="3"/>
        <v>150000</v>
      </c>
      <c r="N10" s="133">
        <f t="shared" si="3"/>
        <v>0</v>
      </c>
      <c r="O10" s="133">
        <f t="shared" si="3"/>
        <v>50000</v>
      </c>
      <c r="P10" s="144">
        <f t="shared" ref="P10:Q10" si="4">SUM(P11)</f>
        <v>0</v>
      </c>
      <c r="Q10" s="144">
        <f t="shared" si="4"/>
        <v>0</v>
      </c>
      <c r="R10" s="19"/>
      <c r="S10" s="18"/>
    </row>
    <row r="11" spans="1:19" s="140" customFormat="1" ht="74.25" customHeight="1">
      <c r="A11" s="29">
        <v>1</v>
      </c>
      <c r="B11" s="29" t="s">
        <v>28</v>
      </c>
      <c r="C11" s="29" t="s">
        <v>29</v>
      </c>
      <c r="D11" s="29" t="s">
        <v>30</v>
      </c>
      <c r="E11" s="138" t="s">
        <v>31</v>
      </c>
      <c r="F11" s="29">
        <v>2018.1</v>
      </c>
      <c r="G11" s="29">
        <v>2020.11</v>
      </c>
      <c r="H11" s="29" t="s">
        <v>828</v>
      </c>
      <c r="I11" s="29">
        <v>150000</v>
      </c>
      <c r="J11" s="29"/>
      <c r="K11" s="29"/>
      <c r="L11" s="29"/>
      <c r="M11" s="29">
        <v>150000</v>
      </c>
      <c r="N11" s="29"/>
      <c r="O11" s="29">
        <v>50000</v>
      </c>
      <c r="P11" s="64">
        <v>0</v>
      </c>
      <c r="Q11" s="64" t="s">
        <v>654</v>
      </c>
      <c r="R11" s="139" t="s">
        <v>32</v>
      </c>
      <c r="S11" s="29" t="s">
        <v>33</v>
      </c>
    </row>
    <row r="12" spans="1:19" s="17" customFormat="1" ht="18" customHeight="1">
      <c r="A12" s="15" t="s">
        <v>34</v>
      </c>
      <c r="B12" s="15"/>
      <c r="C12" s="15" t="s">
        <v>35</v>
      </c>
      <c r="D12" s="15"/>
      <c r="E12" s="18"/>
      <c r="F12" s="18"/>
      <c r="G12" s="18"/>
      <c r="H12" s="18"/>
      <c r="I12" s="15">
        <f>SUM(I13:I15)</f>
        <v>324230</v>
      </c>
      <c r="J12" s="38">
        <f t="shared" ref="J12:Q12" si="5">SUM(J13:J15)</f>
        <v>2300</v>
      </c>
      <c r="K12" s="38">
        <f t="shared" si="5"/>
        <v>0</v>
      </c>
      <c r="L12" s="38">
        <f t="shared" si="5"/>
        <v>630</v>
      </c>
      <c r="M12" s="38">
        <f t="shared" si="5"/>
        <v>321300</v>
      </c>
      <c r="N12" s="102">
        <f t="shared" si="5"/>
        <v>0</v>
      </c>
      <c r="O12" s="102">
        <f t="shared" si="5"/>
        <v>98030</v>
      </c>
      <c r="P12" s="144">
        <f t="shared" si="5"/>
        <v>0</v>
      </c>
      <c r="Q12" s="144">
        <f t="shared" si="5"/>
        <v>0</v>
      </c>
      <c r="R12" s="19"/>
      <c r="S12" s="18"/>
    </row>
    <row r="13" spans="1:19" s="17" customFormat="1" ht="48" customHeight="1">
      <c r="A13" s="18">
        <v>1</v>
      </c>
      <c r="B13" s="18" t="s">
        <v>36</v>
      </c>
      <c r="C13" s="18" t="s">
        <v>637</v>
      </c>
      <c r="D13" s="18" t="s">
        <v>30</v>
      </c>
      <c r="E13" s="67" t="s">
        <v>37</v>
      </c>
      <c r="F13" s="18">
        <v>2018.5</v>
      </c>
      <c r="G13" s="18">
        <v>2020.5</v>
      </c>
      <c r="H13" s="18" t="s">
        <v>38</v>
      </c>
      <c r="I13" s="18">
        <v>129000</v>
      </c>
      <c r="J13" s="18"/>
      <c r="K13" s="18"/>
      <c r="L13" s="18"/>
      <c r="M13" s="18">
        <v>129000</v>
      </c>
      <c r="N13" s="18"/>
      <c r="O13" s="18">
        <v>37400</v>
      </c>
      <c r="P13" s="64">
        <v>0</v>
      </c>
      <c r="Q13" s="64" t="s">
        <v>649</v>
      </c>
      <c r="R13" s="19" t="s">
        <v>39</v>
      </c>
      <c r="S13" s="18" t="s">
        <v>33</v>
      </c>
    </row>
    <row r="14" spans="1:19" s="17" customFormat="1" ht="36.950000000000003" customHeight="1">
      <c r="A14" s="18">
        <v>2</v>
      </c>
      <c r="B14" s="18" t="s">
        <v>36</v>
      </c>
      <c r="C14" s="18" t="s">
        <v>638</v>
      </c>
      <c r="D14" s="18" t="s">
        <v>30</v>
      </c>
      <c r="E14" s="18" t="s">
        <v>40</v>
      </c>
      <c r="F14" s="18">
        <v>2018.3</v>
      </c>
      <c r="G14" s="18">
        <v>2018.9</v>
      </c>
      <c r="H14" s="18" t="s">
        <v>41</v>
      </c>
      <c r="I14" s="18">
        <v>2930</v>
      </c>
      <c r="J14" s="18">
        <v>2300</v>
      </c>
      <c r="K14" s="18"/>
      <c r="L14" s="18">
        <v>630</v>
      </c>
      <c r="M14" s="18"/>
      <c r="N14" s="18"/>
      <c r="O14" s="18">
        <v>2930</v>
      </c>
      <c r="P14" s="64">
        <v>0</v>
      </c>
      <c r="Q14" s="64" t="s">
        <v>649</v>
      </c>
      <c r="R14" s="19" t="s">
        <v>39</v>
      </c>
      <c r="S14" s="18" t="s">
        <v>33</v>
      </c>
    </row>
    <row r="15" spans="1:19" s="17" customFormat="1" ht="48" customHeight="1">
      <c r="A15" s="18">
        <v>3</v>
      </c>
      <c r="B15" s="18" t="s">
        <v>36</v>
      </c>
      <c r="C15" s="21" t="s">
        <v>639</v>
      </c>
      <c r="D15" s="21" t="s">
        <v>30</v>
      </c>
      <c r="E15" s="18" t="s">
        <v>42</v>
      </c>
      <c r="F15" s="21">
        <v>2018.5</v>
      </c>
      <c r="G15" s="21">
        <v>2020.5</v>
      </c>
      <c r="H15" s="21" t="s">
        <v>43</v>
      </c>
      <c r="I15" s="21">
        <v>192300</v>
      </c>
      <c r="J15" s="21"/>
      <c r="K15" s="21"/>
      <c r="L15" s="21"/>
      <c r="M15" s="21">
        <v>192300</v>
      </c>
      <c r="N15" s="21"/>
      <c r="O15" s="21">
        <v>57700</v>
      </c>
      <c r="P15" s="108">
        <v>0</v>
      </c>
      <c r="Q15" s="64" t="s">
        <v>649</v>
      </c>
      <c r="R15" s="19" t="s">
        <v>39</v>
      </c>
      <c r="S15" s="18" t="s">
        <v>33</v>
      </c>
    </row>
    <row r="16" spans="1:19" s="17" customFormat="1" ht="15" customHeight="1">
      <c r="A16" s="15" t="s">
        <v>44</v>
      </c>
      <c r="B16" s="15"/>
      <c r="C16" s="15" t="s">
        <v>45</v>
      </c>
      <c r="D16" s="15"/>
      <c r="E16" s="18"/>
      <c r="F16" s="18"/>
      <c r="G16" s="18"/>
      <c r="H16" s="18"/>
      <c r="I16" s="15"/>
      <c r="J16" s="18"/>
      <c r="K16" s="18"/>
      <c r="L16" s="18"/>
      <c r="M16" s="18"/>
      <c r="N16" s="18"/>
      <c r="O16" s="18"/>
      <c r="P16" s="64"/>
      <c r="Q16" s="64"/>
      <c r="R16" s="19"/>
      <c r="S16" s="18"/>
    </row>
    <row r="17" spans="1:19" s="17" customFormat="1" ht="15" customHeight="1">
      <c r="A17" s="15" t="s">
        <v>46</v>
      </c>
      <c r="B17" s="15"/>
      <c r="C17" s="15" t="s">
        <v>47</v>
      </c>
      <c r="D17" s="15"/>
      <c r="E17" s="18"/>
      <c r="F17" s="18"/>
      <c r="G17" s="18"/>
      <c r="H17" s="18"/>
      <c r="I17" s="15"/>
      <c r="J17" s="18"/>
      <c r="K17" s="18"/>
      <c r="L17" s="18"/>
      <c r="M17" s="18"/>
      <c r="N17" s="18"/>
      <c r="O17" s="18"/>
      <c r="P17" s="64"/>
      <c r="Q17" s="64"/>
      <c r="R17" s="19"/>
      <c r="S17" s="18"/>
    </row>
    <row r="18" spans="1:19" s="17" customFormat="1" ht="9" customHeight="1">
      <c r="A18" s="18"/>
      <c r="B18" s="18"/>
      <c r="C18" s="18"/>
      <c r="D18" s="18"/>
      <c r="E18" s="18"/>
      <c r="F18" s="18"/>
      <c r="G18" s="18"/>
      <c r="H18" s="18"/>
      <c r="I18" s="18"/>
      <c r="J18" s="18"/>
      <c r="K18" s="18"/>
      <c r="L18" s="18"/>
      <c r="M18" s="18"/>
      <c r="N18" s="18"/>
      <c r="O18" s="18"/>
      <c r="P18" s="64"/>
      <c r="Q18" s="64"/>
      <c r="R18" s="19"/>
      <c r="S18" s="18"/>
    </row>
    <row r="19" spans="1:19" s="17" customFormat="1" ht="27" customHeight="1">
      <c r="A19" s="15" t="s">
        <v>48</v>
      </c>
      <c r="B19" s="15"/>
      <c r="C19" s="66" t="s">
        <v>641</v>
      </c>
      <c r="D19" s="15"/>
      <c r="E19" s="18"/>
      <c r="F19" s="18"/>
      <c r="G19" s="18"/>
      <c r="H19" s="18"/>
      <c r="I19" s="15">
        <f t="shared" ref="I19:P19" si="6">SUM(I20:I21)</f>
        <v>7877</v>
      </c>
      <c r="J19" s="15">
        <f t="shared" si="6"/>
        <v>7877</v>
      </c>
      <c r="K19" s="15">
        <f t="shared" si="6"/>
        <v>0</v>
      </c>
      <c r="L19" s="15">
        <f t="shared" si="6"/>
        <v>0</v>
      </c>
      <c r="M19" s="15">
        <f t="shared" si="6"/>
        <v>0</v>
      </c>
      <c r="N19" s="15">
        <f t="shared" si="6"/>
        <v>0</v>
      </c>
      <c r="O19" s="15">
        <f t="shared" si="6"/>
        <v>7877</v>
      </c>
      <c r="P19" s="144">
        <f t="shared" si="6"/>
        <v>0</v>
      </c>
      <c r="Q19" s="124"/>
      <c r="R19" s="19"/>
      <c r="S19" s="18"/>
    </row>
    <row r="20" spans="1:19" s="22" customFormat="1" ht="53.25" customHeight="1">
      <c r="A20" s="18">
        <v>1</v>
      </c>
      <c r="B20" s="18" t="s">
        <v>28</v>
      </c>
      <c r="C20" s="18" t="s">
        <v>49</v>
      </c>
      <c r="D20" s="18" t="s">
        <v>50</v>
      </c>
      <c r="E20" s="18" t="s">
        <v>51</v>
      </c>
      <c r="F20" s="18">
        <v>2018.3</v>
      </c>
      <c r="G20" s="18">
        <v>2018.12</v>
      </c>
      <c r="H20" s="18" t="s">
        <v>52</v>
      </c>
      <c r="I20" s="18">
        <v>2877</v>
      </c>
      <c r="J20" s="18">
        <v>2877</v>
      </c>
      <c r="K20" s="18"/>
      <c r="L20" s="18"/>
      <c r="M20" s="18"/>
      <c r="N20" s="18"/>
      <c r="O20" s="18">
        <v>2877</v>
      </c>
      <c r="P20" s="64">
        <v>0</v>
      </c>
      <c r="Q20" s="64" t="s">
        <v>648</v>
      </c>
      <c r="R20" s="19" t="s">
        <v>32</v>
      </c>
      <c r="S20" s="18" t="s">
        <v>33</v>
      </c>
    </row>
    <row r="21" spans="1:19" s="22" customFormat="1" ht="33" customHeight="1">
      <c r="A21" s="18">
        <v>2</v>
      </c>
      <c r="B21" s="18" t="s">
        <v>28</v>
      </c>
      <c r="C21" s="18" t="s">
        <v>53</v>
      </c>
      <c r="D21" s="18" t="s">
        <v>50</v>
      </c>
      <c r="E21" s="18" t="s">
        <v>54</v>
      </c>
      <c r="F21" s="18">
        <v>2018.3</v>
      </c>
      <c r="G21" s="18">
        <v>2018.12</v>
      </c>
      <c r="H21" s="18" t="s">
        <v>55</v>
      </c>
      <c r="I21" s="18">
        <v>5000</v>
      </c>
      <c r="J21" s="18">
        <v>5000</v>
      </c>
      <c r="K21" s="18"/>
      <c r="L21" s="18"/>
      <c r="M21" s="18"/>
      <c r="N21" s="18"/>
      <c r="O21" s="18">
        <v>5000</v>
      </c>
      <c r="P21" s="64">
        <v>0</v>
      </c>
      <c r="Q21" s="64" t="s">
        <v>829</v>
      </c>
      <c r="R21" s="19" t="s">
        <v>32</v>
      </c>
      <c r="S21" s="18" t="s">
        <v>33</v>
      </c>
    </row>
    <row r="22" spans="1:19" s="17" customFormat="1" ht="24.75" customHeight="1">
      <c r="A22" s="15" t="s">
        <v>56</v>
      </c>
      <c r="B22" s="15"/>
      <c r="C22" s="102" t="s">
        <v>779</v>
      </c>
      <c r="D22" s="15"/>
      <c r="E22" s="18"/>
      <c r="F22" s="18"/>
      <c r="G22" s="18"/>
      <c r="H22" s="18"/>
      <c r="I22" s="15">
        <f>I23</f>
        <v>2000</v>
      </c>
      <c r="J22" s="15"/>
      <c r="K22" s="15"/>
      <c r="L22" s="15"/>
      <c r="M22" s="15">
        <f>M23</f>
        <v>2000</v>
      </c>
      <c r="N22" s="15"/>
      <c r="O22" s="15">
        <f>O23</f>
        <v>500</v>
      </c>
      <c r="P22" s="144">
        <f t="shared" ref="P22" si="7">P23</f>
        <v>0</v>
      </c>
      <c r="Q22" s="144"/>
      <c r="R22" s="19"/>
      <c r="S22" s="18"/>
    </row>
    <row r="23" spans="1:19" s="22" customFormat="1" ht="24" customHeight="1">
      <c r="A23" s="18">
        <v>1</v>
      </c>
      <c r="B23" s="18" t="s">
        <v>28</v>
      </c>
      <c r="C23" s="18" t="s">
        <v>57</v>
      </c>
      <c r="D23" s="18" t="s">
        <v>30</v>
      </c>
      <c r="E23" s="18" t="s">
        <v>58</v>
      </c>
      <c r="F23" s="18">
        <v>2018.7</v>
      </c>
      <c r="G23" s="18">
        <v>2020.12</v>
      </c>
      <c r="H23" s="18" t="s">
        <v>59</v>
      </c>
      <c r="I23" s="18">
        <v>2000</v>
      </c>
      <c r="J23" s="18"/>
      <c r="K23" s="18"/>
      <c r="L23" s="18"/>
      <c r="M23" s="18">
        <v>2000</v>
      </c>
      <c r="N23" s="18"/>
      <c r="O23" s="18">
        <v>500</v>
      </c>
      <c r="P23" s="64">
        <v>0</v>
      </c>
      <c r="Q23" s="64" t="s">
        <v>650</v>
      </c>
      <c r="R23" s="19" t="s">
        <v>32</v>
      </c>
      <c r="S23" s="18" t="s">
        <v>33</v>
      </c>
    </row>
    <row r="24" spans="1:19" s="17" customFormat="1" ht="38.25" customHeight="1">
      <c r="A24" s="15" t="s">
        <v>60</v>
      </c>
      <c r="B24" s="15"/>
      <c r="C24" s="40" t="s">
        <v>622</v>
      </c>
      <c r="D24" s="15"/>
      <c r="E24" s="15"/>
      <c r="F24" s="23"/>
      <c r="G24" s="23"/>
      <c r="H24" s="15"/>
      <c r="I24" s="15">
        <f t="shared" ref="I24:P24" si="8">SUM(I25:I30)</f>
        <v>146561</v>
      </c>
      <c r="J24" s="15">
        <f t="shared" si="8"/>
        <v>13165</v>
      </c>
      <c r="K24" s="15">
        <f t="shared" si="8"/>
        <v>10660</v>
      </c>
      <c r="L24" s="15">
        <f t="shared" si="8"/>
        <v>122736</v>
      </c>
      <c r="M24" s="15">
        <f t="shared" si="8"/>
        <v>0</v>
      </c>
      <c r="N24" s="15">
        <f t="shared" si="8"/>
        <v>10500</v>
      </c>
      <c r="O24" s="15">
        <f t="shared" si="8"/>
        <v>66461</v>
      </c>
      <c r="P24" s="144">
        <f t="shared" si="8"/>
        <v>6283</v>
      </c>
      <c r="Q24" s="144"/>
      <c r="R24" s="16"/>
      <c r="S24" s="15"/>
    </row>
    <row r="25" spans="1:19" s="163" customFormat="1" ht="81.75" customHeight="1">
      <c r="A25" s="51">
        <v>1</v>
      </c>
      <c r="B25" s="51" t="s">
        <v>61</v>
      </c>
      <c r="C25" s="51" t="s">
        <v>62</v>
      </c>
      <c r="D25" s="51" t="s">
        <v>30</v>
      </c>
      <c r="E25" s="51" t="s">
        <v>61</v>
      </c>
      <c r="F25" s="51">
        <v>2018.6</v>
      </c>
      <c r="G25" s="51" t="s">
        <v>63</v>
      </c>
      <c r="H25" s="51" t="s">
        <v>665</v>
      </c>
      <c r="I25" s="51">
        <v>24000</v>
      </c>
      <c r="J25" s="51"/>
      <c r="K25" s="51"/>
      <c r="L25" s="51">
        <v>24000</v>
      </c>
      <c r="M25" s="51"/>
      <c r="N25" s="51"/>
      <c r="O25" s="51">
        <v>15000</v>
      </c>
      <c r="P25" s="145">
        <v>2000</v>
      </c>
      <c r="Q25" s="108" t="s">
        <v>666</v>
      </c>
      <c r="R25" s="162" t="s">
        <v>64</v>
      </c>
      <c r="S25" s="51" t="s">
        <v>65</v>
      </c>
    </row>
    <row r="26" spans="1:19" s="179" customFormat="1" ht="38.25" customHeight="1">
      <c r="A26" s="51">
        <v>2</v>
      </c>
      <c r="B26" s="51" t="s">
        <v>66</v>
      </c>
      <c r="C26" s="51" t="s">
        <v>623</v>
      </c>
      <c r="D26" s="51" t="s">
        <v>30</v>
      </c>
      <c r="E26" s="51" t="s">
        <v>67</v>
      </c>
      <c r="F26" s="51">
        <v>2018.3</v>
      </c>
      <c r="G26" s="51">
        <v>2018.12</v>
      </c>
      <c r="H26" s="51" t="s">
        <v>68</v>
      </c>
      <c r="I26" s="51">
        <v>12000</v>
      </c>
      <c r="J26" s="51">
        <v>12000</v>
      </c>
      <c r="K26" s="51"/>
      <c r="L26" s="51"/>
      <c r="M26" s="51"/>
      <c r="N26" s="51"/>
      <c r="O26" s="51">
        <v>12000</v>
      </c>
      <c r="P26" s="48">
        <v>1500</v>
      </c>
      <c r="Q26" s="64" t="s">
        <v>645</v>
      </c>
      <c r="R26" s="44" t="s">
        <v>69</v>
      </c>
      <c r="S26" s="51" t="s">
        <v>70</v>
      </c>
    </row>
    <row r="27" spans="1:19" s="163" customFormat="1" ht="96" customHeight="1">
      <c r="A27" s="51">
        <v>3</v>
      </c>
      <c r="B27" s="51" t="s">
        <v>71</v>
      </c>
      <c r="C27" s="51" t="s">
        <v>72</v>
      </c>
      <c r="D27" s="164" t="s">
        <v>73</v>
      </c>
      <c r="E27" s="164" t="s">
        <v>74</v>
      </c>
      <c r="F27" s="165">
        <v>2017.8</v>
      </c>
      <c r="G27" s="165">
        <v>2018.12</v>
      </c>
      <c r="H27" s="166" t="s">
        <v>75</v>
      </c>
      <c r="I27" s="51">
        <v>5825</v>
      </c>
      <c r="J27" s="51">
        <v>1165</v>
      </c>
      <c r="K27" s="51">
        <v>4660</v>
      </c>
      <c r="L27" s="51"/>
      <c r="M27" s="51"/>
      <c r="N27" s="51">
        <v>2500</v>
      </c>
      <c r="O27" s="51">
        <v>3325</v>
      </c>
      <c r="P27" s="48">
        <v>200</v>
      </c>
      <c r="Q27" s="64" t="s">
        <v>645</v>
      </c>
      <c r="R27" s="44" t="s">
        <v>76</v>
      </c>
      <c r="S27" s="51" t="s">
        <v>65</v>
      </c>
    </row>
    <row r="28" spans="1:19" s="163" customFormat="1" ht="42" customHeight="1">
      <c r="A28" s="51">
        <v>4</v>
      </c>
      <c r="B28" s="51" t="s">
        <v>71</v>
      </c>
      <c r="C28" s="51" t="s">
        <v>624</v>
      </c>
      <c r="D28" s="164" t="s">
        <v>30</v>
      </c>
      <c r="E28" s="164" t="s">
        <v>77</v>
      </c>
      <c r="F28" s="165">
        <v>2018.3</v>
      </c>
      <c r="G28" s="165">
        <v>2018.12</v>
      </c>
      <c r="H28" s="164" t="s">
        <v>78</v>
      </c>
      <c r="I28" s="51">
        <v>736</v>
      </c>
      <c r="J28" s="51"/>
      <c r="K28" s="51"/>
      <c r="L28" s="51">
        <v>736</v>
      </c>
      <c r="M28" s="51"/>
      <c r="N28" s="51"/>
      <c r="O28" s="51">
        <v>736</v>
      </c>
      <c r="P28" s="48">
        <v>300</v>
      </c>
      <c r="Q28" s="64" t="s">
        <v>645</v>
      </c>
      <c r="R28" s="44" t="s">
        <v>76</v>
      </c>
      <c r="S28" s="51" t="s">
        <v>65</v>
      </c>
    </row>
    <row r="29" spans="1:19" s="163" customFormat="1" ht="75.75" customHeight="1">
      <c r="A29" s="51">
        <v>5</v>
      </c>
      <c r="B29" s="51" t="s">
        <v>71</v>
      </c>
      <c r="C29" s="51" t="s">
        <v>667</v>
      </c>
      <c r="D29" s="51" t="s">
        <v>30</v>
      </c>
      <c r="E29" s="51" t="s">
        <v>79</v>
      </c>
      <c r="F29" s="51">
        <v>2018.1</v>
      </c>
      <c r="G29" s="51">
        <v>2018.12</v>
      </c>
      <c r="H29" s="51" t="s">
        <v>668</v>
      </c>
      <c r="I29" s="51">
        <v>6000</v>
      </c>
      <c r="J29" s="51" t="s">
        <v>27</v>
      </c>
      <c r="K29" s="51">
        <v>6000</v>
      </c>
      <c r="L29" s="51" t="s">
        <v>27</v>
      </c>
      <c r="M29" s="51" t="s">
        <v>27</v>
      </c>
      <c r="N29" s="51" t="s">
        <v>27</v>
      </c>
      <c r="O29" s="51">
        <v>6000</v>
      </c>
      <c r="P29" s="64">
        <v>816</v>
      </c>
      <c r="Q29" s="64" t="s">
        <v>645</v>
      </c>
      <c r="R29" s="44" t="s">
        <v>76</v>
      </c>
      <c r="S29" s="51" t="s">
        <v>65</v>
      </c>
    </row>
    <row r="30" spans="1:19" s="163" customFormat="1" ht="135.75" customHeight="1">
      <c r="A30" s="51">
        <v>6</v>
      </c>
      <c r="B30" s="51" t="s">
        <v>80</v>
      </c>
      <c r="C30" s="51" t="s">
        <v>81</v>
      </c>
      <c r="D30" s="51" t="s">
        <v>73</v>
      </c>
      <c r="E30" s="51" t="s">
        <v>82</v>
      </c>
      <c r="F30" s="51">
        <v>2017.6</v>
      </c>
      <c r="G30" s="51">
        <v>2019.12</v>
      </c>
      <c r="H30" s="51" t="s">
        <v>83</v>
      </c>
      <c r="I30" s="51">
        <v>98000</v>
      </c>
      <c r="J30" s="51"/>
      <c r="K30" s="51"/>
      <c r="L30" s="51">
        <v>98000</v>
      </c>
      <c r="M30" s="51"/>
      <c r="N30" s="51">
        <v>8000</v>
      </c>
      <c r="O30" s="51">
        <v>29400</v>
      </c>
      <c r="P30" s="64">
        <v>1467</v>
      </c>
      <c r="Q30" s="180" t="s">
        <v>652</v>
      </c>
      <c r="R30" s="44" t="s">
        <v>84</v>
      </c>
      <c r="S30" s="51" t="s">
        <v>85</v>
      </c>
    </row>
    <row r="31" spans="1:19" s="163" customFormat="1" ht="30" customHeight="1">
      <c r="A31" s="45" t="s">
        <v>86</v>
      </c>
      <c r="B31" s="45"/>
      <c r="C31" s="45" t="s">
        <v>625</v>
      </c>
      <c r="D31" s="45"/>
      <c r="E31" s="45"/>
      <c r="F31" s="45"/>
      <c r="G31" s="45"/>
      <c r="H31" s="45"/>
      <c r="I31" s="45">
        <f t="shared" ref="I31:P31" si="9">SUM(I32:I37)</f>
        <v>17280</v>
      </c>
      <c r="J31" s="45">
        <f t="shared" si="9"/>
        <v>17280</v>
      </c>
      <c r="K31" s="45">
        <f t="shared" si="9"/>
        <v>0</v>
      </c>
      <c r="L31" s="45">
        <f t="shared" si="9"/>
        <v>0</v>
      </c>
      <c r="M31" s="45">
        <f t="shared" si="9"/>
        <v>0</v>
      </c>
      <c r="N31" s="45">
        <f t="shared" si="9"/>
        <v>0</v>
      </c>
      <c r="O31" s="45">
        <f t="shared" si="9"/>
        <v>12055</v>
      </c>
      <c r="P31" s="144">
        <f t="shared" si="9"/>
        <v>420</v>
      </c>
      <c r="Q31" s="124"/>
      <c r="R31" s="43"/>
      <c r="S31" s="45"/>
    </row>
    <row r="32" spans="1:19" s="163" customFormat="1" ht="33.950000000000003" customHeight="1">
      <c r="A32" s="51">
        <v>1</v>
      </c>
      <c r="B32" s="51" t="s">
        <v>87</v>
      </c>
      <c r="C32" s="51" t="s">
        <v>88</v>
      </c>
      <c r="D32" s="51" t="s">
        <v>30</v>
      </c>
      <c r="E32" s="51" t="s">
        <v>89</v>
      </c>
      <c r="F32" s="51">
        <v>2018.3</v>
      </c>
      <c r="G32" s="51">
        <v>2018.12</v>
      </c>
      <c r="H32" s="51" t="s">
        <v>90</v>
      </c>
      <c r="I32" s="51">
        <v>2000</v>
      </c>
      <c r="J32" s="51">
        <v>2000</v>
      </c>
      <c r="K32" s="51"/>
      <c r="L32" s="51"/>
      <c r="M32" s="51"/>
      <c r="N32" s="51"/>
      <c r="O32" s="51">
        <v>2000</v>
      </c>
      <c r="P32" s="64">
        <v>0</v>
      </c>
      <c r="Q32" s="64" t="s">
        <v>781</v>
      </c>
      <c r="R32" s="44" t="s">
        <v>91</v>
      </c>
      <c r="S32" s="51" t="s">
        <v>92</v>
      </c>
    </row>
    <row r="33" spans="1:19" s="163" customFormat="1" ht="44.25" customHeight="1">
      <c r="A33" s="51">
        <v>2</v>
      </c>
      <c r="B33" s="51" t="s">
        <v>87</v>
      </c>
      <c r="C33" s="51" t="s">
        <v>93</v>
      </c>
      <c r="D33" s="51" t="s">
        <v>30</v>
      </c>
      <c r="E33" s="51" t="s">
        <v>94</v>
      </c>
      <c r="F33" s="51">
        <v>2018.7</v>
      </c>
      <c r="G33" s="51">
        <v>2018.12</v>
      </c>
      <c r="H33" s="51" t="s">
        <v>95</v>
      </c>
      <c r="I33" s="51">
        <v>1250</v>
      </c>
      <c r="J33" s="51">
        <v>1250</v>
      </c>
      <c r="K33" s="51"/>
      <c r="L33" s="51"/>
      <c r="M33" s="51"/>
      <c r="N33" s="51"/>
      <c r="O33" s="51">
        <v>1250</v>
      </c>
      <c r="P33" s="64">
        <v>120</v>
      </c>
      <c r="Q33" s="64" t="s">
        <v>669</v>
      </c>
      <c r="R33" s="44" t="s">
        <v>91</v>
      </c>
      <c r="S33" s="51" t="s">
        <v>92</v>
      </c>
    </row>
    <row r="34" spans="1:19" s="163" customFormat="1" ht="45" customHeight="1">
      <c r="A34" s="51">
        <v>3</v>
      </c>
      <c r="B34" s="51" t="s">
        <v>87</v>
      </c>
      <c r="C34" s="51" t="s">
        <v>626</v>
      </c>
      <c r="D34" s="51" t="s">
        <v>30</v>
      </c>
      <c r="E34" s="51" t="s">
        <v>96</v>
      </c>
      <c r="F34" s="51">
        <v>2018.4</v>
      </c>
      <c r="G34" s="51">
        <v>2018.12</v>
      </c>
      <c r="H34" s="51" t="s">
        <v>97</v>
      </c>
      <c r="I34" s="51">
        <v>730</v>
      </c>
      <c r="J34" s="51">
        <v>730</v>
      </c>
      <c r="K34" s="51"/>
      <c r="L34" s="51"/>
      <c r="M34" s="51"/>
      <c r="N34" s="51"/>
      <c r="O34" s="51">
        <v>730</v>
      </c>
      <c r="P34" s="64">
        <v>0</v>
      </c>
      <c r="Q34" s="64" t="s">
        <v>614</v>
      </c>
      <c r="R34" s="44" t="s">
        <v>91</v>
      </c>
      <c r="S34" s="51" t="s">
        <v>92</v>
      </c>
    </row>
    <row r="35" spans="1:19" s="163" customFormat="1" ht="33.950000000000003" customHeight="1">
      <c r="A35" s="51">
        <v>4</v>
      </c>
      <c r="B35" s="51" t="s">
        <v>87</v>
      </c>
      <c r="C35" s="51" t="s">
        <v>98</v>
      </c>
      <c r="D35" s="51" t="s">
        <v>30</v>
      </c>
      <c r="E35" s="51" t="s">
        <v>99</v>
      </c>
      <c r="F35" s="51">
        <v>2018.3</v>
      </c>
      <c r="G35" s="51">
        <v>2018.12</v>
      </c>
      <c r="H35" s="51" t="s">
        <v>100</v>
      </c>
      <c r="I35" s="51">
        <v>1875</v>
      </c>
      <c r="J35" s="51">
        <v>1875</v>
      </c>
      <c r="K35" s="51"/>
      <c r="L35" s="51"/>
      <c r="M35" s="167"/>
      <c r="N35" s="167"/>
      <c r="O35" s="51">
        <v>1875</v>
      </c>
      <c r="P35" s="64">
        <v>0</v>
      </c>
      <c r="Q35" s="64" t="s">
        <v>781</v>
      </c>
      <c r="R35" s="44" t="s">
        <v>91</v>
      </c>
      <c r="S35" s="51" t="s">
        <v>92</v>
      </c>
    </row>
    <row r="36" spans="1:19" s="163" customFormat="1" ht="51.75" customHeight="1">
      <c r="A36" s="51">
        <v>5</v>
      </c>
      <c r="B36" s="51" t="s">
        <v>87</v>
      </c>
      <c r="C36" s="51" t="s">
        <v>627</v>
      </c>
      <c r="D36" s="51" t="s">
        <v>30</v>
      </c>
      <c r="E36" s="51" t="s">
        <v>101</v>
      </c>
      <c r="F36" s="51">
        <v>2018.9</v>
      </c>
      <c r="G36" s="51">
        <v>2020.12</v>
      </c>
      <c r="H36" s="51" t="s">
        <v>102</v>
      </c>
      <c r="I36" s="51">
        <v>8225</v>
      </c>
      <c r="J36" s="51">
        <v>8225</v>
      </c>
      <c r="K36" s="51"/>
      <c r="L36" s="51"/>
      <c r="M36" s="167"/>
      <c r="N36" s="167" t="s">
        <v>27</v>
      </c>
      <c r="O36" s="51">
        <v>3000</v>
      </c>
      <c r="P36" s="64">
        <v>300</v>
      </c>
      <c r="Q36" s="64" t="s">
        <v>671</v>
      </c>
      <c r="R36" s="44" t="s">
        <v>91</v>
      </c>
      <c r="S36" s="51" t="s">
        <v>92</v>
      </c>
    </row>
    <row r="37" spans="1:19" s="163" customFormat="1" ht="42" customHeight="1">
      <c r="A37" s="51">
        <v>6</v>
      </c>
      <c r="B37" s="51" t="s">
        <v>103</v>
      </c>
      <c r="C37" s="51" t="s">
        <v>104</v>
      </c>
      <c r="D37" s="51" t="s">
        <v>30</v>
      </c>
      <c r="E37" s="51" t="s">
        <v>105</v>
      </c>
      <c r="F37" s="51">
        <v>2018.9</v>
      </c>
      <c r="G37" s="51">
        <v>2018.12</v>
      </c>
      <c r="H37" s="51" t="s">
        <v>670</v>
      </c>
      <c r="I37" s="51">
        <v>3200</v>
      </c>
      <c r="J37" s="51">
        <v>3200</v>
      </c>
      <c r="K37" s="51"/>
      <c r="L37" s="51"/>
      <c r="M37" s="167"/>
      <c r="N37" s="52"/>
      <c r="O37" s="51">
        <v>3200</v>
      </c>
      <c r="P37" s="146">
        <v>0</v>
      </c>
      <c r="Q37" s="64" t="s">
        <v>885</v>
      </c>
      <c r="R37" s="44" t="s">
        <v>106</v>
      </c>
      <c r="S37" s="51" t="s">
        <v>92</v>
      </c>
    </row>
    <row r="38" spans="1:19" s="163" customFormat="1" ht="18" customHeight="1">
      <c r="A38" s="45" t="s">
        <v>107</v>
      </c>
      <c r="B38" s="51"/>
      <c r="C38" s="45" t="s">
        <v>108</v>
      </c>
      <c r="D38" s="51"/>
      <c r="E38" s="51"/>
      <c r="F38" s="51"/>
      <c r="G38" s="51"/>
      <c r="H38" s="51"/>
      <c r="I38" s="51"/>
      <c r="J38" s="51"/>
      <c r="K38" s="51"/>
      <c r="L38" s="51"/>
      <c r="M38" s="51"/>
      <c r="N38" s="51"/>
      <c r="O38" s="51"/>
      <c r="P38" s="64"/>
      <c r="Q38" s="64"/>
      <c r="R38" s="44"/>
      <c r="S38" s="51"/>
    </row>
    <row r="39" spans="1:19" s="163" customFormat="1" ht="24.75" customHeight="1">
      <c r="A39" s="45" t="s">
        <v>109</v>
      </c>
      <c r="B39" s="45"/>
      <c r="C39" s="45" t="s">
        <v>110</v>
      </c>
      <c r="D39" s="45"/>
      <c r="E39" s="51"/>
      <c r="F39" s="51"/>
      <c r="G39" s="51"/>
      <c r="H39" s="51"/>
      <c r="I39" s="45">
        <f>SUM(I40,I43,I54,I56,I63,I71,I75)</f>
        <v>917697</v>
      </c>
      <c r="J39" s="45">
        <f t="shared" ref="J39:P39" si="10">SUM(J40,J43,J54,J56,J63,J71,J75)</f>
        <v>111758</v>
      </c>
      <c r="K39" s="45">
        <f t="shared" si="10"/>
        <v>347894</v>
      </c>
      <c r="L39" s="45">
        <f t="shared" si="10"/>
        <v>369818</v>
      </c>
      <c r="M39" s="45">
        <f t="shared" si="10"/>
        <v>88227</v>
      </c>
      <c r="N39" s="45">
        <v>145442</v>
      </c>
      <c r="O39" s="45">
        <f t="shared" si="10"/>
        <v>363227</v>
      </c>
      <c r="P39" s="45">
        <f t="shared" si="10"/>
        <v>14803</v>
      </c>
      <c r="Q39" s="124"/>
      <c r="R39" s="44"/>
      <c r="S39" s="51"/>
    </row>
    <row r="40" spans="1:19" s="163" customFormat="1" ht="32.25" customHeight="1">
      <c r="A40" s="45" t="s">
        <v>23</v>
      </c>
      <c r="B40" s="45"/>
      <c r="C40" s="45" t="s">
        <v>621</v>
      </c>
      <c r="D40" s="45"/>
      <c r="E40" s="51"/>
      <c r="F40" s="51"/>
      <c r="G40" s="51"/>
      <c r="H40" s="51"/>
      <c r="I40" s="45">
        <f>SUM(I41:I42)</f>
        <v>2800</v>
      </c>
      <c r="J40" s="45">
        <f t="shared" ref="J40:P40" si="11">SUM(J41:J42)</f>
        <v>2200</v>
      </c>
      <c r="K40" s="45">
        <f t="shared" si="11"/>
        <v>0</v>
      </c>
      <c r="L40" s="45">
        <f t="shared" si="11"/>
        <v>0</v>
      </c>
      <c r="M40" s="45">
        <f t="shared" si="11"/>
        <v>600</v>
      </c>
      <c r="N40" s="45">
        <f t="shared" si="11"/>
        <v>0</v>
      </c>
      <c r="O40" s="45">
        <f t="shared" si="11"/>
        <v>1600</v>
      </c>
      <c r="P40" s="144">
        <f t="shared" si="11"/>
        <v>0</v>
      </c>
      <c r="Q40" s="124"/>
      <c r="R40" s="44"/>
      <c r="S40" s="51"/>
    </row>
    <row r="41" spans="1:19" s="163" customFormat="1" ht="30" customHeight="1">
      <c r="A41" s="51">
        <v>1</v>
      </c>
      <c r="B41" s="51" t="s">
        <v>111</v>
      </c>
      <c r="C41" s="51" t="s">
        <v>112</v>
      </c>
      <c r="D41" s="51" t="s">
        <v>30</v>
      </c>
      <c r="E41" s="51" t="s">
        <v>113</v>
      </c>
      <c r="F41" s="51">
        <v>2018.9</v>
      </c>
      <c r="G41" s="168">
        <v>2018.1</v>
      </c>
      <c r="H41" s="51" t="s">
        <v>114</v>
      </c>
      <c r="I41" s="51">
        <v>1200</v>
      </c>
      <c r="J41" s="51">
        <v>1200</v>
      </c>
      <c r="K41" s="51"/>
      <c r="L41" s="51"/>
      <c r="M41" s="51"/>
      <c r="N41" s="51"/>
      <c r="O41" s="51">
        <v>600</v>
      </c>
      <c r="P41" s="147">
        <v>0</v>
      </c>
      <c r="Q41" s="148" t="s">
        <v>675</v>
      </c>
      <c r="R41" s="44" t="s">
        <v>115</v>
      </c>
      <c r="S41" s="51" t="s">
        <v>85</v>
      </c>
    </row>
    <row r="42" spans="1:19" s="163" customFormat="1" ht="31.5" customHeight="1">
      <c r="A42" s="51">
        <v>2</v>
      </c>
      <c r="B42" s="51" t="s">
        <v>116</v>
      </c>
      <c r="C42" s="51" t="s">
        <v>117</v>
      </c>
      <c r="D42" s="51" t="s">
        <v>30</v>
      </c>
      <c r="E42" s="51" t="s">
        <v>118</v>
      </c>
      <c r="F42" s="51">
        <v>2018.9</v>
      </c>
      <c r="G42" s="51">
        <v>2019.12</v>
      </c>
      <c r="H42" s="51" t="s">
        <v>119</v>
      </c>
      <c r="I42" s="51">
        <v>1600</v>
      </c>
      <c r="J42" s="51">
        <v>1000</v>
      </c>
      <c r="K42" s="51"/>
      <c r="L42" s="51"/>
      <c r="M42" s="51">
        <v>600</v>
      </c>
      <c r="N42" s="51"/>
      <c r="O42" s="51">
        <v>1000</v>
      </c>
      <c r="P42" s="146">
        <v>0</v>
      </c>
      <c r="Q42" s="146" t="s">
        <v>643</v>
      </c>
      <c r="R42" s="51" t="s">
        <v>120</v>
      </c>
      <c r="S42" s="169" t="s">
        <v>85</v>
      </c>
    </row>
    <row r="43" spans="1:19" s="163" customFormat="1" ht="24.75" customHeight="1">
      <c r="A43" s="45" t="s">
        <v>25</v>
      </c>
      <c r="B43" s="45"/>
      <c r="C43" s="45" t="s">
        <v>121</v>
      </c>
      <c r="D43" s="45"/>
      <c r="E43" s="51"/>
      <c r="F43" s="51"/>
      <c r="G43" s="51"/>
      <c r="H43" s="51"/>
      <c r="I43" s="45">
        <f t="shared" ref="I43:P43" si="12">SUM(I44:I53)</f>
        <v>47670</v>
      </c>
      <c r="J43" s="45">
        <f t="shared" si="12"/>
        <v>17670</v>
      </c>
      <c r="K43" s="45">
        <f t="shared" si="12"/>
        <v>0</v>
      </c>
      <c r="L43" s="45">
        <f t="shared" si="12"/>
        <v>0</v>
      </c>
      <c r="M43" s="45">
        <f t="shared" si="12"/>
        <v>30000</v>
      </c>
      <c r="N43" s="45">
        <f t="shared" si="12"/>
        <v>1700</v>
      </c>
      <c r="O43" s="45">
        <f t="shared" si="12"/>
        <v>14200</v>
      </c>
      <c r="P43" s="45">
        <f t="shared" si="12"/>
        <v>999</v>
      </c>
      <c r="Q43" s="124"/>
      <c r="R43" s="44"/>
      <c r="S43" s="51"/>
    </row>
    <row r="44" spans="1:19" s="163" customFormat="1" ht="29.1" customHeight="1">
      <c r="A44" s="51">
        <v>1</v>
      </c>
      <c r="B44" s="51" t="s">
        <v>116</v>
      </c>
      <c r="C44" s="51" t="s">
        <v>122</v>
      </c>
      <c r="D44" s="51" t="s">
        <v>30</v>
      </c>
      <c r="E44" s="51" t="s">
        <v>123</v>
      </c>
      <c r="F44" s="51">
        <v>2018.3</v>
      </c>
      <c r="G44" s="51">
        <v>2019.12</v>
      </c>
      <c r="H44" s="51" t="s">
        <v>124</v>
      </c>
      <c r="I44" s="51">
        <v>3700</v>
      </c>
      <c r="J44" s="51">
        <v>3700</v>
      </c>
      <c r="K44" s="51" t="s">
        <v>27</v>
      </c>
      <c r="L44" s="51"/>
      <c r="M44" s="51"/>
      <c r="N44" s="51"/>
      <c r="O44" s="51">
        <v>1800</v>
      </c>
      <c r="P44" s="64">
        <v>19</v>
      </c>
      <c r="Q44" s="64" t="s">
        <v>782</v>
      </c>
      <c r="R44" s="51" t="s">
        <v>120</v>
      </c>
      <c r="S44" s="51" t="s">
        <v>85</v>
      </c>
    </row>
    <row r="45" spans="1:19" s="163" customFormat="1" ht="36" customHeight="1">
      <c r="A45" s="51">
        <v>2</v>
      </c>
      <c r="B45" s="51" t="s">
        <v>116</v>
      </c>
      <c r="C45" s="51" t="s">
        <v>125</v>
      </c>
      <c r="D45" s="51" t="s">
        <v>30</v>
      </c>
      <c r="E45" s="51" t="s">
        <v>126</v>
      </c>
      <c r="F45" s="51">
        <v>2018.2</v>
      </c>
      <c r="G45" s="51">
        <v>2018.12</v>
      </c>
      <c r="H45" s="51" t="s">
        <v>127</v>
      </c>
      <c r="I45" s="51">
        <v>2500</v>
      </c>
      <c r="J45" s="51">
        <v>2500</v>
      </c>
      <c r="K45" s="51"/>
      <c r="L45" s="51"/>
      <c r="M45" s="51"/>
      <c r="N45" s="51"/>
      <c r="O45" s="51">
        <v>2500</v>
      </c>
      <c r="P45" s="146">
        <v>0</v>
      </c>
      <c r="Q45" s="146" t="s">
        <v>128</v>
      </c>
      <c r="R45" s="51" t="s">
        <v>120</v>
      </c>
      <c r="S45" s="51" t="s">
        <v>85</v>
      </c>
    </row>
    <row r="46" spans="1:19" s="163" customFormat="1" ht="84" customHeight="1">
      <c r="A46" s="51">
        <v>3</v>
      </c>
      <c r="B46" s="51" t="s">
        <v>116</v>
      </c>
      <c r="C46" s="51" t="s">
        <v>883</v>
      </c>
      <c r="D46" s="51" t="s">
        <v>73</v>
      </c>
      <c r="E46" s="51" t="s">
        <v>129</v>
      </c>
      <c r="F46" s="168">
        <v>2017.1</v>
      </c>
      <c r="G46" s="168">
        <v>2018.1</v>
      </c>
      <c r="H46" s="51" t="s">
        <v>884</v>
      </c>
      <c r="I46" s="51">
        <v>3000</v>
      </c>
      <c r="J46" s="51">
        <v>3000</v>
      </c>
      <c r="K46" s="51"/>
      <c r="L46" s="51"/>
      <c r="M46" s="51"/>
      <c r="N46" s="51">
        <v>1500</v>
      </c>
      <c r="O46" s="51">
        <v>1500</v>
      </c>
      <c r="P46" s="146">
        <v>780</v>
      </c>
      <c r="Q46" s="146" t="s">
        <v>888</v>
      </c>
      <c r="R46" s="51" t="s">
        <v>120</v>
      </c>
      <c r="S46" s="51" t="s">
        <v>85</v>
      </c>
    </row>
    <row r="47" spans="1:19" s="163" customFormat="1" ht="45.75" customHeight="1">
      <c r="A47" s="51">
        <v>4</v>
      </c>
      <c r="B47" s="146" t="s">
        <v>28</v>
      </c>
      <c r="C47" s="146" t="s">
        <v>132</v>
      </c>
      <c r="D47" s="146" t="s">
        <v>30</v>
      </c>
      <c r="E47" s="146" t="s">
        <v>133</v>
      </c>
      <c r="F47" s="146">
        <v>2018.5</v>
      </c>
      <c r="G47" s="146">
        <v>2019.6</v>
      </c>
      <c r="H47" s="146" t="s">
        <v>134</v>
      </c>
      <c r="I47" s="146">
        <v>2870</v>
      </c>
      <c r="J47" s="146">
        <v>2870</v>
      </c>
      <c r="K47" s="51"/>
      <c r="L47" s="51"/>
      <c r="M47" s="51"/>
      <c r="N47" s="51"/>
      <c r="O47" s="51">
        <v>1000</v>
      </c>
      <c r="P47" s="64">
        <v>0</v>
      </c>
      <c r="Q47" s="64" t="s">
        <v>654</v>
      </c>
      <c r="R47" s="44" t="s">
        <v>32</v>
      </c>
      <c r="S47" s="51" t="s">
        <v>33</v>
      </c>
    </row>
    <row r="48" spans="1:19" s="163" customFormat="1" ht="30" customHeight="1">
      <c r="A48" s="51">
        <v>5</v>
      </c>
      <c r="B48" s="51" t="s">
        <v>61</v>
      </c>
      <c r="C48" s="51" t="s">
        <v>135</v>
      </c>
      <c r="D48" s="51" t="s">
        <v>30</v>
      </c>
      <c r="E48" s="51" t="s">
        <v>61</v>
      </c>
      <c r="F48" s="51">
        <v>2018.6</v>
      </c>
      <c r="G48" s="51">
        <v>2018.12</v>
      </c>
      <c r="H48" s="51" t="s">
        <v>136</v>
      </c>
      <c r="I48" s="51">
        <v>1000</v>
      </c>
      <c r="J48" s="51">
        <v>1000</v>
      </c>
      <c r="K48" s="51"/>
      <c r="L48" s="51"/>
      <c r="M48" s="51"/>
      <c r="N48" s="51"/>
      <c r="O48" s="51">
        <v>1000</v>
      </c>
      <c r="P48" s="145">
        <v>0</v>
      </c>
      <c r="Q48" s="64" t="s">
        <v>673</v>
      </c>
      <c r="R48" s="44" t="s">
        <v>64</v>
      </c>
      <c r="S48" s="169" t="s">
        <v>65</v>
      </c>
    </row>
    <row r="49" spans="1:19" s="163" customFormat="1" ht="57.75" customHeight="1">
      <c r="A49" s="51">
        <v>6</v>
      </c>
      <c r="B49" s="52" t="s">
        <v>80</v>
      </c>
      <c r="C49" s="52" t="s">
        <v>672</v>
      </c>
      <c r="D49" s="164" t="s">
        <v>30</v>
      </c>
      <c r="E49" s="164" t="s">
        <v>137</v>
      </c>
      <c r="F49" s="52">
        <v>2018.8</v>
      </c>
      <c r="G49" s="52">
        <v>2020.12</v>
      </c>
      <c r="H49" s="52" t="s">
        <v>138</v>
      </c>
      <c r="I49" s="52">
        <v>30000</v>
      </c>
      <c r="J49" s="52"/>
      <c r="K49" s="52"/>
      <c r="L49" s="52"/>
      <c r="M49" s="52">
        <v>30000</v>
      </c>
      <c r="N49" s="52"/>
      <c r="O49" s="52">
        <v>3000</v>
      </c>
      <c r="P49" s="149">
        <v>0</v>
      </c>
      <c r="Q49" s="108" t="s">
        <v>674</v>
      </c>
      <c r="R49" s="51" t="s">
        <v>84</v>
      </c>
      <c r="S49" s="169" t="s">
        <v>85</v>
      </c>
    </row>
    <row r="50" spans="1:19" s="163" customFormat="1" ht="39.75" customHeight="1">
      <c r="A50" s="51">
        <v>7</v>
      </c>
      <c r="B50" s="51" t="s">
        <v>111</v>
      </c>
      <c r="C50" s="51" t="s">
        <v>139</v>
      </c>
      <c r="D50" s="51" t="s">
        <v>30</v>
      </c>
      <c r="E50" s="51" t="s">
        <v>140</v>
      </c>
      <c r="F50" s="51">
        <v>2018.9</v>
      </c>
      <c r="G50" s="51">
        <v>2018.12</v>
      </c>
      <c r="H50" s="51" t="s">
        <v>141</v>
      </c>
      <c r="I50" s="51">
        <v>500</v>
      </c>
      <c r="J50" s="51">
        <v>500</v>
      </c>
      <c r="K50" s="51"/>
      <c r="L50" s="51"/>
      <c r="M50" s="51"/>
      <c r="N50" s="51"/>
      <c r="O50" s="51">
        <v>500</v>
      </c>
      <c r="P50" s="150">
        <v>0</v>
      </c>
      <c r="Q50" s="151" t="s">
        <v>653</v>
      </c>
      <c r="R50" s="44" t="s">
        <v>115</v>
      </c>
      <c r="S50" s="51" t="s">
        <v>85</v>
      </c>
    </row>
    <row r="51" spans="1:19" s="163" customFormat="1" ht="34.5" customHeight="1">
      <c r="A51" s="51">
        <v>8</v>
      </c>
      <c r="B51" s="51" t="s">
        <v>111</v>
      </c>
      <c r="C51" s="51" t="s">
        <v>142</v>
      </c>
      <c r="D51" s="51" t="s">
        <v>30</v>
      </c>
      <c r="E51" s="51" t="s">
        <v>143</v>
      </c>
      <c r="F51" s="51">
        <v>2018.9</v>
      </c>
      <c r="G51" s="51">
        <v>2018.12</v>
      </c>
      <c r="H51" s="51" t="s">
        <v>144</v>
      </c>
      <c r="I51" s="51">
        <v>600</v>
      </c>
      <c r="J51" s="51">
        <v>600</v>
      </c>
      <c r="K51" s="51"/>
      <c r="L51" s="51"/>
      <c r="M51" s="51"/>
      <c r="N51" s="51"/>
      <c r="O51" s="51">
        <v>600</v>
      </c>
      <c r="P51" s="150">
        <v>0</v>
      </c>
      <c r="Q51" s="151" t="s">
        <v>653</v>
      </c>
      <c r="R51" s="44" t="s">
        <v>115</v>
      </c>
      <c r="S51" s="51" t="s">
        <v>85</v>
      </c>
    </row>
    <row r="52" spans="1:19" s="163" customFormat="1" ht="48.75" customHeight="1">
      <c r="A52" s="51">
        <v>9</v>
      </c>
      <c r="B52" s="51" t="s">
        <v>111</v>
      </c>
      <c r="C52" s="51" t="s">
        <v>145</v>
      </c>
      <c r="D52" s="51" t="s">
        <v>73</v>
      </c>
      <c r="E52" s="51" t="s">
        <v>146</v>
      </c>
      <c r="F52" s="51">
        <v>2017.9</v>
      </c>
      <c r="G52" s="51">
        <v>2018.12</v>
      </c>
      <c r="H52" s="51" t="s">
        <v>147</v>
      </c>
      <c r="I52" s="51">
        <v>1500</v>
      </c>
      <c r="J52" s="51">
        <v>1500</v>
      </c>
      <c r="K52" s="51"/>
      <c r="L52" s="51"/>
      <c r="M52" s="51"/>
      <c r="N52" s="51">
        <v>200</v>
      </c>
      <c r="O52" s="51">
        <v>1300</v>
      </c>
      <c r="P52" s="147">
        <v>200</v>
      </c>
      <c r="Q52" s="148" t="s">
        <v>655</v>
      </c>
      <c r="R52" s="44" t="s">
        <v>115</v>
      </c>
      <c r="S52" s="51" t="s">
        <v>85</v>
      </c>
    </row>
    <row r="53" spans="1:19" s="163" customFormat="1" ht="37.5" customHeight="1">
      <c r="A53" s="51">
        <v>10</v>
      </c>
      <c r="B53" s="51" t="s">
        <v>148</v>
      </c>
      <c r="C53" s="51" t="s">
        <v>149</v>
      </c>
      <c r="D53" s="51" t="s">
        <v>30</v>
      </c>
      <c r="E53" s="51" t="s">
        <v>150</v>
      </c>
      <c r="F53" s="51">
        <v>2018.9</v>
      </c>
      <c r="G53" s="51">
        <v>2019.12</v>
      </c>
      <c r="H53" s="51" t="s">
        <v>151</v>
      </c>
      <c r="I53" s="51">
        <v>2000</v>
      </c>
      <c r="J53" s="51">
        <v>2000</v>
      </c>
      <c r="K53" s="51"/>
      <c r="L53" s="51"/>
      <c r="M53" s="51"/>
      <c r="N53" s="51"/>
      <c r="O53" s="51">
        <v>1000</v>
      </c>
      <c r="P53" s="64">
        <v>0</v>
      </c>
      <c r="Q53" s="64" t="s">
        <v>656</v>
      </c>
      <c r="R53" s="44" t="s">
        <v>152</v>
      </c>
      <c r="S53" s="51" t="s">
        <v>85</v>
      </c>
    </row>
    <row r="54" spans="1:19" s="163" customFormat="1" ht="24" customHeight="1">
      <c r="A54" s="45" t="s">
        <v>34</v>
      </c>
      <c r="B54" s="45"/>
      <c r="C54" s="45" t="s">
        <v>153</v>
      </c>
      <c r="D54" s="45"/>
      <c r="E54" s="51"/>
      <c r="F54" s="51"/>
      <c r="G54" s="51"/>
      <c r="H54" s="51"/>
      <c r="I54" s="45">
        <f t="shared" ref="I54:P54" si="13">SUM(I55:I55)</f>
        <v>11367</v>
      </c>
      <c r="J54" s="45">
        <f t="shared" si="13"/>
        <v>11367</v>
      </c>
      <c r="K54" s="45"/>
      <c r="L54" s="45"/>
      <c r="M54" s="45"/>
      <c r="N54" s="45">
        <f t="shared" si="13"/>
        <v>2300</v>
      </c>
      <c r="O54" s="45">
        <f t="shared" si="13"/>
        <v>3400</v>
      </c>
      <c r="P54" s="144">
        <f t="shared" si="13"/>
        <v>50</v>
      </c>
      <c r="Q54" s="124"/>
      <c r="R54" s="44"/>
      <c r="S54" s="51"/>
    </row>
    <row r="55" spans="1:19" s="163" customFormat="1" ht="98.25" customHeight="1">
      <c r="A55" s="51">
        <v>1</v>
      </c>
      <c r="B55" s="51" t="s">
        <v>80</v>
      </c>
      <c r="C55" s="51" t="s">
        <v>875</v>
      </c>
      <c r="D55" s="51" t="s">
        <v>73</v>
      </c>
      <c r="E55" s="170" t="s">
        <v>154</v>
      </c>
      <c r="F55" s="51">
        <v>2016.12</v>
      </c>
      <c r="G55" s="51">
        <v>2019.12</v>
      </c>
      <c r="H55" s="51" t="s">
        <v>155</v>
      </c>
      <c r="I55" s="51">
        <v>11367</v>
      </c>
      <c r="J55" s="51">
        <v>11367</v>
      </c>
      <c r="K55" s="51"/>
      <c r="L55" s="51"/>
      <c r="M55" s="51"/>
      <c r="N55" s="51">
        <v>2300</v>
      </c>
      <c r="O55" s="51">
        <v>3400</v>
      </c>
      <c r="P55" s="64">
        <v>50</v>
      </c>
      <c r="Q55" s="64" t="s">
        <v>676</v>
      </c>
      <c r="R55" s="44" t="s">
        <v>84</v>
      </c>
      <c r="S55" s="51" t="s">
        <v>85</v>
      </c>
    </row>
    <row r="56" spans="1:19" s="163" customFormat="1" ht="28.5" customHeight="1">
      <c r="A56" s="45" t="s">
        <v>44</v>
      </c>
      <c r="B56" s="45"/>
      <c r="C56" s="45" t="s">
        <v>630</v>
      </c>
      <c r="D56" s="45"/>
      <c r="E56" s="51"/>
      <c r="F56" s="51"/>
      <c r="G56" s="51"/>
      <c r="H56" s="51"/>
      <c r="I56" s="45">
        <f t="shared" ref="I56:P56" si="14">SUM(I57:I57)</f>
        <v>21927</v>
      </c>
      <c r="J56" s="45">
        <f t="shared" si="14"/>
        <v>1000</v>
      </c>
      <c r="K56" s="45">
        <f t="shared" si="14"/>
        <v>0</v>
      </c>
      <c r="L56" s="45">
        <f t="shared" si="14"/>
        <v>0</v>
      </c>
      <c r="M56" s="45">
        <f t="shared" si="14"/>
        <v>20927</v>
      </c>
      <c r="N56" s="45">
        <f t="shared" si="14"/>
        <v>0</v>
      </c>
      <c r="O56" s="45">
        <f t="shared" si="14"/>
        <v>6000</v>
      </c>
      <c r="P56" s="144">
        <f t="shared" si="14"/>
        <v>0</v>
      </c>
      <c r="Q56" s="124"/>
      <c r="R56" s="44"/>
      <c r="S56" s="51"/>
    </row>
    <row r="57" spans="1:19" s="163" customFormat="1" ht="81.75" customHeight="1">
      <c r="A57" s="51">
        <v>1</v>
      </c>
      <c r="B57" s="51" t="s">
        <v>80</v>
      </c>
      <c r="C57" s="51" t="s">
        <v>156</v>
      </c>
      <c r="D57" s="51" t="s">
        <v>30</v>
      </c>
      <c r="E57" s="51" t="s">
        <v>61</v>
      </c>
      <c r="F57" s="51">
        <v>2018.5</v>
      </c>
      <c r="G57" s="51">
        <v>2020.6</v>
      </c>
      <c r="H57" s="170" t="s">
        <v>754</v>
      </c>
      <c r="I57" s="51">
        <v>21927</v>
      </c>
      <c r="J57" s="51">
        <v>1000</v>
      </c>
      <c r="K57" s="51"/>
      <c r="L57" s="51"/>
      <c r="M57" s="51">
        <v>20927</v>
      </c>
      <c r="N57" s="51"/>
      <c r="O57" s="51">
        <v>6000</v>
      </c>
      <c r="P57" s="64">
        <v>0</v>
      </c>
      <c r="Q57" s="64" t="s">
        <v>677</v>
      </c>
      <c r="R57" s="44" t="s">
        <v>84</v>
      </c>
      <c r="S57" s="51" t="s">
        <v>85</v>
      </c>
    </row>
    <row r="58" spans="1:19" s="163" customFormat="1" ht="15.75" customHeight="1">
      <c r="A58" s="45" t="s">
        <v>46</v>
      </c>
      <c r="B58" s="45"/>
      <c r="C58" s="45" t="s">
        <v>629</v>
      </c>
      <c r="D58" s="45"/>
      <c r="E58" s="51"/>
      <c r="F58" s="51"/>
      <c r="G58" s="51"/>
      <c r="H58" s="51"/>
      <c r="I58" s="45"/>
      <c r="J58" s="51"/>
      <c r="K58" s="51"/>
      <c r="L58" s="51"/>
      <c r="M58" s="51"/>
      <c r="N58" s="51"/>
      <c r="O58" s="51"/>
      <c r="P58" s="64"/>
      <c r="Q58" s="64"/>
      <c r="R58" s="44"/>
      <c r="S58" s="51"/>
    </row>
    <row r="59" spans="1:19" s="163" customFormat="1" ht="26.25" customHeight="1">
      <c r="A59" s="45" t="s">
        <v>48</v>
      </c>
      <c r="B59" s="45"/>
      <c r="C59" s="45" t="s">
        <v>678</v>
      </c>
      <c r="D59" s="45"/>
      <c r="E59" s="51"/>
      <c r="F59" s="51"/>
      <c r="G59" s="51"/>
      <c r="H59" s="51"/>
      <c r="I59" s="45"/>
      <c r="J59" s="51"/>
      <c r="K59" s="51"/>
      <c r="L59" s="51"/>
      <c r="M59" s="51"/>
      <c r="N59" s="51"/>
      <c r="O59" s="51"/>
      <c r="P59" s="64"/>
      <c r="Q59" s="64"/>
      <c r="R59" s="44"/>
      <c r="S59" s="51"/>
    </row>
    <row r="60" spans="1:19" s="163" customFormat="1" ht="11.25">
      <c r="A60" s="51"/>
      <c r="B60" s="51"/>
      <c r="C60" s="51"/>
      <c r="D60" s="51"/>
      <c r="E60" s="51"/>
      <c r="F60" s="51"/>
      <c r="G60" s="51"/>
      <c r="H60" s="51"/>
      <c r="I60" s="51"/>
      <c r="J60" s="51"/>
      <c r="K60" s="51"/>
      <c r="L60" s="51"/>
      <c r="M60" s="51"/>
      <c r="N60" s="51"/>
      <c r="O60" s="51"/>
      <c r="P60" s="64"/>
      <c r="Q60" s="64"/>
      <c r="R60" s="44"/>
      <c r="S60" s="51"/>
    </row>
    <row r="61" spans="1:19" s="163" customFormat="1" ht="30" customHeight="1">
      <c r="A61" s="45" t="s">
        <v>56</v>
      </c>
      <c r="B61" s="45"/>
      <c r="C61" s="45" t="s">
        <v>679</v>
      </c>
      <c r="D61" s="45"/>
      <c r="E61" s="51"/>
      <c r="F61" s="51"/>
      <c r="G61" s="51"/>
      <c r="H61" s="51"/>
      <c r="I61" s="45"/>
      <c r="J61" s="51"/>
      <c r="K61" s="51"/>
      <c r="L61" s="51"/>
      <c r="M61" s="51"/>
      <c r="N61" s="51"/>
      <c r="O61" s="51"/>
      <c r="P61" s="64"/>
      <c r="Q61" s="64"/>
      <c r="R61" s="44"/>
      <c r="S61" s="51"/>
    </row>
    <row r="62" spans="1:19" s="163" customFormat="1" ht="13.5" customHeight="1">
      <c r="A62" s="51"/>
      <c r="B62" s="51"/>
      <c r="C62" s="51"/>
      <c r="D62" s="51"/>
      <c r="E62" s="51"/>
      <c r="F62" s="51"/>
      <c r="G62" s="51"/>
      <c r="H62" s="51"/>
      <c r="I62" s="51"/>
      <c r="J62" s="51"/>
      <c r="K62" s="51"/>
      <c r="L62" s="51"/>
      <c r="M62" s="51"/>
      <c r="N62" s="51"/>
      <c r="O62" s="51"/>
      <c r="P62" s="64"/>
      <c r="Q62" s="64"/>
      <c r="R62" s="44"/>
      <c r="S62" s="51"/>
    </row>
    <row r="63" spans="1:19" s="171" customFormat="1" ht="24.75" customHeight="1">
      <c r="A63" s="45" t="s">
        <v>157</v>
      </c>
      <c r="B63" s="45"/>
      <c r="C63" s="45" t="s">
        <v>158</v>
      </c>
      <c r="D63" s="45"/>
      <c r="E63" s="51"/>
      <c r="F63" s="51"/>
      <c r="G63" s="51"/>
      <c r="H63" s="51"/>
      <c r="I63" s="45">
        <v>237994</v>
      </c>
      <c r="J63" s="45">
        <v>25100</v>
      </c>
      <c r="K63" s="45">
        <f t="shared" ref="K63:P63" si="15">SUM(K64:K70)</f>
        <v>212894</v>
      </c>
      <c r="L63" s="45">
        <f t="shared" si="15"/>
        <v>0</v>
      </c>
      <c r="M63" s="45">
        <f t="shared" si="15"/>
        <v>0</v>
      </c>
      <c r="N63" s="45">
        <f t="shared" si="15"/>
        <v>0</v>
      </c>
      <c r="O63" s="45">
        <v>94530</v>
      </c>
      <c r="P63" s="144">
        <f t="shared" si="15"/>
        <v>0</v>
      </c>
      <c r="Q63" s="124"/>
      <c r="R63" s="44"/>
      <c r="S63" s="51"/>
    </row>
    <row r="64" spans="1:19" s="171" customFormat="1" ht="53.25" customHeight="1">
      <c r="A64" s="51">
        <v>1</v>
      </c>
      <c r="B64" s="51" t="s">
        <v>116</v>
      </c>
      <c r="C64" s="51" t="s">
        <v>159</v>
      </c>
      <c r="D64" s="51" t="s">
        <v>30</v>
      </c>
      <c r="E64" s="51" t="s">
        <v>160</v>
      </c>
      <c r="F64" s="51">
        <v>2018.6</v>
      </c>
      <c r="G64" s="51" t="s">
        <v>161</v>
      </c>
      <c r="H64" s="51" t="s">
        <v>162</v>
      </c>
      <c r="I64" s="51">
        <v>38000</v>
      </c>
      <c r="J64" s="51">
        <v>8000</v>
      </c>
      <c r="K64" s="51">
        <f>I64-J64</f>
        <v>30000</v>
      </c>
      <c r="L64" s="51"/>
      <c r="M64" s="51"/>
      <c r="N64" s="51"/>
      <c r="O64" s="51">
        <v>20000</v>
      </c>
      <c r="P64" s="64">
        <v>0</v>
      </c>
      <c r="Q64" s="64" t="s">
        <v>163</v>
      </c>
      <c r="R64" s="44" t="s">
        <v>120</v>
      </c>
      <c r="S64" s="51" t="s">
        <v>85</v>
      </c>
    </row>
    <row r="65" spans="1:19" s="171" customFormat="1" ht="81.75" customHeight="1">
      <c r="A65" s="51">
        <v>2</v>
      </c>
      <c r="B65" s="51" t="s">
        <v>116</v>
      </c>
      <c r="C65" s="51" t="s">
        <v>164</v>
      </c>
      <c r="D65" s="51" t="s">
        <v>30</v>
      </c>
      <c r="E65" s="51" t="s">
        <v>165</v>
      </c>
      <c r="F65" s="51">
        <v>2018.9</v>
      </c>
      <c r="G65" s="51">
        <v>2020.12</v>
      </c>
      <c r="H65" s="51" t="s">
        <v>759</v>
      </c>
      <c r="I65" s="51">
        <v>75394</v>
      </c>
      <c r="J65" s="51"/>
      <c r="K65" s="51">
        <v>75394</v>
      </c>
      <c r="L65" s="51"/>
      <c r="M65" s="51"/>
      <c r="N65" s="51"/>
      <c r="O65" s="51">
        <v>24000</v>
      </c>
      <c r="P65" s="64">
        <v>0</v>
      </c>
      <c r="Q65" s="64" t="s">
        <v>163</v>
      </c>
      <c r="R65" s="44" t="s">
        <v>120</v>
      </c>
      <c r="S65" s="51" t="s">
        <v>85</v>
      </c>
    </row>
    <row r="66" spans="1:19" s="171" customFormat="1" ht="33" customHeight="1">
      <c r="A66" s="51">
        <v>3</v>
      </c>
      <c r="B66" s="51" t="s">
        <v>116</v>
      </c>
      <c r="C66" s="51" t="s">
        <v>166</v>
      </c>
      <c r="D66" s="51" t="s">
        <v>30</v>
      </c>
      <c r="E66" s="51" t="s">
        <v>167</v>
      </c>
      <c r="F66" s="51">
        <v>2018.2</v>
      </c>
      <c r="G66" s="51" t="s">
        <v>168</v>
      </c>
      <c r="H66" s="51" t="s">
        <v>758</v>
      </c>
      <c r="I66" s="51">
        <v>18000</v>
      </c>
      <c r="J66" s="51">
        <v>5000</v>
      </c>
      <c r="K66" s="51">
        <v>13000</v>
      </c>
      <c r="L66" s="51"/>
      <c r="M66" s="51"/>
      <c r="N66" s="51"/>
      <c r="O66" s="51">
        <v>6000</v>
      </c>
      <c r="P66" s="64">
        <v>0</v>
      </c>
      <c r="Q66" s="64" t="s">
        <v>163</v>
      </c>
      <c r="R66" s="44" t="s">
        <v>120</v>
      </c>
      <c r="S66" s="51" t="s">
        <v>85</v>
      </c>
    </row>
    <row r="67" spans="1:19" s="171" customFormat="1" ht="41.1" customHeight="1">
      <c r="A67" s="51">
        <v>4</v>
      </c>
      <c r="B67" s="51" t="s">
        <v>116</v>
      </c>
      <c r="C67" s="51" t="s">
        <v>169</v>
      </c>
      <c r="D67" s="51" t="s">
        <v>30</v>
      </c>
      <c r="E67" s="51" t="s">
        <v>170</v>
      </c>
      <c r="F67" s="51">
        <v>2018.9</v>
      </c>
      <c r="G67" s="51">
        <v>2020.12</v>
      </c>
      <c r="H67" s="51" t="s">
        <v>757</v>
      </c>
      <c r="I67" s="51">
        <v>40000</v>
      </c>
      <c r="J67" s="51">
        <v>10000</v>
      </c>
      <c r="K67" s="51">
        <v>30000</v>
      </c>
      <c r="L67" s="51"/>
      <c r="M67" s="51"/>
      <c r="N67" s="51"/>
      <c r="O67" s="51">
        <v>10000</v>
      </c>
      <c r="P67" s="64">
        <v>0</v>
      </c>
      <c r="Q67" s="64" t="s">
        <v>163</v>
      </c>
      <c r="R67" s="44" t="s">
        <v>120</v>
      </c>
      <c r="S67" s="51" t="s">
        <v>85</v>
      </c>
    </row>
    <row r="68" spans="1:19" s="171" customFormat="1" ht="64.5" customHeight="1">
      <c r="A68" s="51">
        <v>5</v>
      </c>
      <c r="B68" s="51" t="s">
        <v>116</v>
      </c>
      <c r="C68" s="51" t="s">
        <v>171</v>
      </c>
      <c r="D68" s="51" t="s">
        <v>30</v>
      </c>
      <c r="E68" s="51" t="s">
        <v>172</v>
      </c>
      <c r="F68" s="51">
        <v>2018.11</v>
      </c>
      <c r="G68" s="51" t="s">
        <v>173</v>
      </c>
      <c r="H68" s="51" t="s">
        <v>755</v>
      </c>
      <c r="I68" s="51">
        <v>35000</v>
      </c>
      <c r="J68" s="51">
        <v>5500</v>
      </c>
      <c r="K68" s="51">
        <v>29500</v>
      </c>
      <c r="L68" s="51"/>
      <c r="M68" s="51"/>
      <c r="N68" s="51"/>
      <c r="O68" s="51">
        <v>20000</v>
      </c>
      <c r="P68" s="64">
        <v>0</v>
      </c>
      <c r="Q68" s="64" t="s">
        <v>163</v>
      </c>
      <c r="R68" s="44" t="s">
        <v>120</v>
      </c>
      <c r="S68" s="51" t="s">
        <v>85</v>
      </c>
    </row>
    <row r="69" spans="1:19" s="171" customFormat="1" ht="48.75" customHeight="1">
      <c r="A69" s="51">
        <v>6</v>
      </c>
      <c r="B69" s="51" t="s">
        <v>116</v>
      </c>
      <c r="C69" s="51" t="s">
        <v>174</v>
      </c>
      <c r="D69" s="51" t="s">
        <v>30</v>
      </c>
      <c r="E69" s="51" t="s">
        <v>175</v>
      </c>
      <c r="F69" s="51">
        <v>2018.6</v>
      </c>
      <c r="G69" s="51">
        <v>2019.12</v>
      </c>
      <c r="H69" s="51" t="s">
        <v>756</v>
      </c>
      <c r="I69" s="51">
        <v>28000</v>
      </c>
      <c r="J69" s="51">
        <v>8000</v>
      </c>
      <c r="K69" s="51">
        <v>20000</v>
      </c>
      <c r="L69" s="51"/>
      <c r="M69" s="51"/>
      <c r="N69" s="51"/>
      <c r="O69" s="51">
        <v>10000</v>
      </c>
      <c r="P69" s="64">
        <v>0</v>
      </c>
      <c r="Q69" s="64" t="s">
        <v>163</v>
      </c>
      <c r="R69" s="44" t="s">
        <v>120</v>
      </c>
      <c r="S69" s="51" t="s">
        <v>85</v>
      </c>
    </row>
    <row r="70" spans="1:19" s="171" customFormat="1" ht="30.75" customHeight="1">
      <c r="A70" s="51">
        <v>7</v>
      </c>
      <c r="B70" s="51" t="s">
        <v>116</v>
      </c>
      <c r="C70" s="51" t="s">
        <v>176</v>
      </c>
      <c r="D70" s="51" t="s">
        <v>30</v>
      </c>
      <c r="E70" s="51" t="s">
        <v>177</v>
      </c>
      <c r="F70" s="51">
        <v>2018.5</v>
      </c>
      <c r="G70" s="51">
        <v>2020.5</v>
      </c>
      <c r="H70" s="51" t="s">
        <v>178</v>
      </c>
      <c r="I70" s="51">
        <v>20500</v>
      </c>
      <c r="J70" s="51">
        <v>5500</v>
      </c>
      <c r="K70" s="51">
        <v>15000</v>
      </c>
      <c r="L70" s="51"/>
      <c r="M70" s="51"/>
      <c r="N70" s="51"/>
      <c r="O70" s="51">
        <v>10530</v>
      </c>
      <c r="P70" s="64">
        <v>0</v>
      </c>
      <c r="Q70" s="64" t="s">
        <v>163</v>
      </c>
      <c r="R70" s="44" t="s">
        <v>120</v>
      </c>
      <c r="S70" s="51" t="s">
        <v>85</v>
      </c>
    </row>
    <row r="71" spans="1:19" s="163" customFormat="1" ht="33.75" customHeight="1">
      <c r="A71" s="45" t="s">
        <v>179</v>
      </c>
      <c r="B71" s="45"/>
      <c r="C71" s="45" t="s">
        <v>680</v>
      </c>
      <c r="D71" s="45"/>
      <c r="E71" s="51"/>
      <c r="F71" s="51"/>
      <c r="G71" s="51"/>
      <c r="H71" s="51"/>
      <c r="I71" s="45">
        <f>SUM(I72:I74)</f>
        <v>51600</v>
      </c>
      <c r="J71" s="45">
        <f t="shared" ref="J71:P71" si="16">SUM(J72:J74)</f>
        <v>16900</v>
      </c>
      <c r="K71" s="45">
        <f t="shared" si="16"/>
        <v>0</v>
      </c>
      <c r="L71" s="45">
        <f t="shared" si="16"/>
        <v>0</v>
      </c>
      <c r="M71" s="45">
        <f t="shared" si="16"/>
        <v>34700</v>
      </c>
      <c r="N71" s="45">
        <f t="shared" si="16"/>
        <v>7000</v>
      </c>
      <c r="O71" s="45">
        <f t="shared" si="16"/>
        <v>23000</v>
      </c>
      <c r="P71" s="45">
        <f t="shared" si="16"/>
        <v>500</v>
      </c>
      <c r="Q71" s="124"/>
      <c r="R71" s="44"/>
      <c r="S71" s="51"/>
    </row>
    <row r="72" spans="1:19" s="163" customFormat="1" ht="70.5" customHeight="1">
      <c r="A72" s="51">
        <v>1</v>
      </c>
      <c r="B72" s="51" t="s">
        <v>87</v>
      </c>
      <c r="C72" s="51" t="s">
        <v>681</v>
      </c>
      <c r="D72" s="51" t="s">
        <v>73</v>
      </c>
      <c r="E72" s="51" t="s">
        <v>101</v>
      </c>
      <c r="F72" s="51">
        <v>2016.11</v>
      </c>
      <c r="G72" s="51">
        <v>2019.9</v>
      </c>
      <c r="H72" s="51" t="s">
        <v>180</v>
      </c>
      <c r="I72" s="51">
        <v>16900</v>
      </c>
      <c r="J72" s="51">
        <v>16900</v>
      </c>
      <c r="K72" s="51"/>
      <c r="L72" s="51"/>
      <c r="M72" s="51"/>
      <c r="N72" s="51">
        <v>7000</v>
      </c>
      <c r="O72" s="51">
        <v>6000</v>
      </c>
      <c r="P72" s="64">
        <v>500</v>
      </c>
      <c r="Q72" s="64" t="s">
        <v>830</v>
      </c>
      <c r="R72" s="44" t="s">
        <v>91</v>
      </c>
      <c r="S72" s="51" t="s">
        <v>92</v>
      </c>
    </row>
    <row r="73" spans="1:19" s="163" customFormat="1" ht="87" customHeight="1">
      <c r="A73" s="51">
        <v>2</v>
      </c>
      <c r="B73" s="51" t="s">
        <v>80</v>
      </c>
      <c r="C73" s="51" t="s">
        <v>682</v>
      </c>
      <c r="D73" s="51" t="s">
        <v>30</v>
      </c>
      <c r="E73" s="51" t="s">
        <v>181</v>
      </c>
      <c r="F73" s="51">
        <v>2018.8</v>
      </c>
      <c r="G73" s="51">
        <v>2020.11</v>
      </c>
      <c r="H73" s="51" t="s">
        <v>182</v>
      </c>
      <c r="I73" s="51">
        <v>14700</v>
      </c>
      <c r="J73" s="172"/>
      <c r="K73" s="51"/>
      <c r="L73" s="51"/>
      <c r="M73" s="51">
        <v>14700</v>
      </c>
      <c r="N73" s="51"/>
      <c r="O73" s="51">
        <v>8000</v>
      </c>
      <c r="P73" s="64">
        <v>0</v>
      </c>
      <c r="Q73" s="64" t="s">
        <v>831</v>
      </c>
      <c r="R73" s="44" t="s">
        <v>84</v>
      </c>
      <c r="S73" s="51" t="s">
        <v>85</v>
      </c>
    </row>
    <row r="74" spans="1:19" s="163" customFormat="1" ht="62.25" customHeight="1">
      <c r="A74" s="51">
        <v>3</v>
      </c>
      <c r="B74" s="51" t="s">
        <v>80</v>
      </c>
      <c r="C74" s="51" t="s">
        <v>683</v>
      </c>
      <c r="D74" s="51" t="s">
        <v>30</v>
      </c>
      <c r="E74" s="51" t="s">
        <v>183</v>
      </c>
      <c r="F74" s="51">
        <v>2018.8</v>
      </c>
      <c r="G74" s="51">
        <v>2020.11</v>
      </c>
      <c r="H74" s="51" t="s">
        <v>184</v>
      </c>
      <c r="I74" s="51">
        <v>20000</v>
      </c>
      <c r="J74" s="172"/>
      <c r="K74" s="51"/>
      <c r="L74" s="51"/>
      <c r="M74" s="51">
        <v>20000</v>
      </c>
      <c r="N74" s="51"/>
      <c r="O74" s="51">
        <v>9000</v>
      </c>
      <c r="P74" s="64">
        <v>0</v>
      </c>
      <c r="Q74" s="64" t="s">
        <v>832</v>
      </c>
      <c r="R74" s="44" t="s">
        <v>84</v>
      </c>
      <c r="S74" s="51" t="s">
        <v>85</v>
      </c>
    </row>
    <row r="75" spans="1:19" s="163" customFormat="1" ht="20.25" customHeight="1">
      <c r="A75" s="181" t="s">
        <v>185</v>
      </c>
      <c r="B75" s="181"/>
      <c r="C75" s="181" t="s">
        <v>186</v>
      </c>
      <c r="D75" s="181"/>
      <c r="E75" s="169"/>
      <c r="F75" s="169"/>
      <c r="G75" s="169"/>
      <c r="H75" s="169"/>
      <c r="I75" s="181">
        <f t="shared" ref="I75:P75" si="17">SUM(I76:I108)</f>
        <v>544339</v>
      </c>
      <c r="J75" s="181">
        <f t="shared" si="17"/>
        <v>37521</v>
      </c>
      <c r="K75" s="181">
        <f t="shared" si="17"/>
        <v>135000</v>
      </c>
      <c r="L75" s="181">
        <f t="shared" si="17"/>
        <v>369818</v>
      </c>
      <c r="M75" s="181">
        <f t="shared" si="17"/>
        <v>2000</v>
      </c>
      <c r="N75" s="181">
        <f t="shared" si="17"/>
        <v>141442</v>
      </c>
      <c r="O75" s="181">
        <f t="shared" si="17"/>
        <v>220497</v>
      </c>
      <c r="P75" s="181">
        <f t="shared" si="17"/>
        <v>13254</v>
      </c>
      <c r="Q75" s="152"/>
      <c r="R75" s="53"/>
      <c r="S75" s="51"/>
    </row>
    <row r="76" spans="1:19" s="68" customFormat="1" ht="42" customHeight="1">
      <c r="A76" s="51">
        <v>1</v>
      </c>
      <c r="B76" s="52" t="s">
        <v>187</v>
      </c>
      <c r="C76" s="52" t="s">
        <v>684</v>
      </c>
      <c r="D76" s="52" t="s">
        <v>188</v>
      </c>
      <c r="E76" s="52" t="s">
        <v>61</v>
      </c>
      <c r="F76" s="51">
        <v>2017.12</v>
      </c>
      <c r="G76" s="51">
        <v>2018.12</v>
      </c>
      <c r="H76" s="52" t="s">
        <v>189</v>
      </c>
      <c r="I76" s="52">
        <v>1292</v>
      </c>
      <c r="J76" s="52">
        <v>1292</v>
      </c>
      <c r="K76" s="52"/>
      <c r="L76" s="52"/>
      <c r="M76" s="52"/>
      <c r="N76" s="52">
        <v>242</v>
      </c>
      <c r="O76" s="52">
        <v>1050</v>
      </c>
      <c r="P76" s="108">
        <v>300</v>
      </c>
      <c r="Q76" s="108" t="s">
        <v>190</v>
      </c>
      <c r="R76" s="44" t="s">
        <v>191</v>
      </c>
      <c r="S76" s="51" t="s">
        <v>70</v>
      </c>
    </row>
    <row r="77" spans="1:19" s="68" customFormat="1" ht="67.5" customHeight="1">
      <c r="A77" s="51">
        <v>2</v>
      </c>
      <c r="B77" s="51" t="s">
        <v>80</v>
      </c>
      <c r="C77" s="52" t="s">
        <v>192</v>
      </c>
      <c r="D77" s="52" t="s">
        <v>30</v>
      </c>
      <c r="E77" s="52" t="s">
        <v>193</v>
      </c>
      <c r="F77" s="51">
        <v>2018.8</v>
      </c>
      <c r="G77" s="51">
        <v>2020.12</v>
      </c>
      <c r="H77" s="52" t="s">
        <v>194</v>
      </c>
      <c r="I77" s="52">
        <v>2000</v>
      </c>
      <c r="J77" s="52"/>
      <c r="K77" s="52"/>
      <c r="L77" s="52"/>
      <c r="M77" s="52">
        <v>2000</v>
      </c>
      <c r="N77" s="52"/>
      <c r="O77" s="52">
        <v>1100</v>
      </c>
      <c r="P77" s="108">
        <v>0</v>
      </c>
      <c r="Q77" s="108" t="s">
        <v>833</v>
      </c>
      <c r="R77" s="44" t="s">
        <v>84</v>
      </c>
      <c r="S77" s="51" t="s">
        <v>85</v>
      </c>
    </row>
    <row r="78" spans="1:19" s="68" customFormat="1" ht="75" customHeight="1">
      <c r="A78" s="51">
        <v>3</v>
      </c>
      <c r="B78" s="51" t="s">
        <v>80</v>
      </c>
      <c r="C78" s="52" t="s">
        <v>195</v>
      </c>
      <c r="D78" s="52" t="s">
        <v>30</v>
      </c>
      <c r="E78" s="52" t="s">
        <v>193</v>
      </c>
      <c r="F78" s="51">
        <v>2018.8</v>
      </c>
      <c r="G78" s="51">
        <v>2020.12</v>
      </c>
      <c r="H78" s="52" t="s">
        <v>196</v>
      </c>
      <c r="I78" s="52">
        <v>5000</v>
      </c>
      <c r="J78" s="52">
        <v>5000</v>
      </c>
      <c r="K78" s="52"/>
      <c r="L78" s="52"/>
      <c r="M78" s="52"/>
      <c r="N78" s="52"/>
      <c r="O78" s="52">
        <v>2000</v>
      </c>
      <c r="P78" s="108">
        <v>0</v>
      </c>
      <c r="Q78" s="108" t="s">
        <v>834</v>
      </c>
      <c r="R78" s="44" t="s">
        <v>84</v>
      </c>
      <c r="S78" s="51" t="s">
        <v>85</v>
      </c>
    </row>
    <row r="79" spans="1:19" s="68" customFormat="1" ht="39" customHeight="1">
      <c r="A79" s="51">
        <v>4</v>
      </c>
      <c r="B79" s="51" t="s">
        <v>80</v>
      </c>
      <c r="C79" s="52" t="s">
        <v>197</v>
      </c>
      <c r="D79" s="52" t="s">
        <v>30</v>
      </c>
      <c r="E79" s="52" t="s">
        <v>193</v>
      </c>
      <c r="F79" s="51">
        <v>2018.6</v>
      </c>
      <c r="G79" s="51">
        <v>2020.12</v>
      </c>
      <c r="H79" s="52" t="s">
        <v>198</v>
      </c>
      <c r="I79" s="52">
        <v>2000</v>
      </c>
      <c r="J79" s="52">
        <v>2000</v>
      </c>
      <c r="K79" s="52"/>
      <c r="L79" s="52"/>
      <c r="M79" s="52"/>
      <c r="N79" s="52"/>
      <c r="O79" s="52">
        <v>500</v>
      </c>
      <c r="P79" s="108">
        <v>0</v>
      </c>
      <c r="Q79" s="108" t="s">
        <v>835</v>
      </c>
      <c r="R79" s="44" t="s">
        <v>84</v>
      </c>
      <c r="S79" s="51" t="s">
        <v>85</v>
      </c>
    </row>
    <row r="80" spans="1:19" s="68" customFormat="1" ht="64.5" customHeight="1">
      <c r="A80" s="51">
        <v>5</v>
      </c>
      <c r="B80" s="51" t="s">
        <v>80</v>
      </c>
      <c r="C80" s="52" t="s">
        <v>199</v>
      </c>
      <c r="D80" s="52" t="s">
        <v>30</v>
      </c>
      <c r="E80" s="52" t="s">
        <v>193</v>
      </c>
      <c r="F80" s="51">
        <v>2018.8</v>
      </c>
      <c r="G80" s="51">
        <v>2020.12</v>
      </c>
      <c r="H80" s="52" t="s">
        <v>200</v>
      </c>
      <c r="I80" s="52">
        <v>6800</v>
      </c>
      <c r="J80" s="52">
        <v>6800</v>
      </c>
      <c r="K80" s="52"/>
      <c r="L80" s="52"/>
      <c r="M80" s="52"/>
      <c r="N80" s="52"/>
      <c r="O80" s="52">
        <v>3000</v>
      </c>
      <c r="P80" s="108">
        <v>0</v>
      </c>
      <c r="Q80" s="108" t="s">
        <v>836</v>
      </c>
      <c r="R80" s="44" t="s">
        <v>84</v>
      </c>
      <c r="S80" s="51" t="s">
        <v>85</v>
      </c>
    </row>
    <row r="81" spans="1:19" s="68" customFormat="1" ht="62.1" customHeight="1">
      <c r="A81" s="51">
        <v>6</v>
      </c>
      <c r="B81" s="51" t="s">
        <v>80</v>
      </c>
      <c r="C81" s="52" t="s">
        <v>201</v>
      </c>
      <c r="D81" s="52" t="s">
        <v>30</v>
      </c>
      <c r="E81" s="52" t="s">
        <v>193</v>
      </c>
      <c r="F81" s="51">
        <v>2018.8</v>
      </c>
      <c r="G81" s="51">
        <v>2020.12</v>
      </c>
      <c r="H81" s="52" t="s">
        <v>202</v>
      </c>
      <c r="I81" s="52">
        <v>3000</v>
      </c>
      <c r="J81" s="52">
        <v>3000</v>
      </c>
      <c r="K81" s="52"/>
      <c r="L81" s="52"/>
      <c r="M81" s="52"/>
      <c r="N81" s="52"/>
      <c r="O81" s="52">
        <v>1200</v>
      </c>
      <c r="P81" s="108">
        <v>0</v>
      </c>
      <c r="Q81" s="108" t="s">
        <v>837</v>
      </c>
      <c r="R81" s="44" t="s">
        <v>84</v>
      </c>
      <c r="S81" s="51" t="s">
        <v>85</v>
      </c>
    </row>
    <row r="82" spans="1:19" s="68" customFormat="1" ht="122.25" customHeight="1">
      <c r="A82" s="51">
        <v>7</v>
      </c>
      <c r="B82" s="51" t="s">
        <v>80</v>
      </c>
      <c r="C82" s="52" t="s">
        <v>203</v>
      </c>
      <c r="D82" s="52" t="s">
        <v>30</v>
      </c>
      <c r="E82" s="52" t="s">
        <v>193</v>
      </c>
      <c r="F82" s="51">
        <v>2018.6</v>
      </c>
      <c r="G82" s="51">
        <v>2019.6</v>
      </c>
      <c r="H82" s="52" t="s">
        <v>204</v>
      </c>
      <c r="I82" s="52">
        <v>2000</v>
      </c>
      <c r="J82" s="52">
        <v>2000</v>
      </c>
      <c r="K82" s="52"/>
      <c r="L82" s="52"/>
      <c r="M82" s="52"/>
      <c r="N82" s="52"/>
      <c r="O82" s="52">
        <v>1600</v>
      </c>
      <c r="P82" s="108">
        <v>0</v>
      </c>
      <c r="Q82" s="108" t="s">
        <v>838</v>
      </c>
      <c r="R82" s="44" t="s">
        <v>84</v>
      </c>
      <c r="S82" s="51" t="s">
        <v>85</v>
      </c>
    </row>
    <row r="83" spans="1:19" s="68" customFormat="1" ht="37.5" customHeight="1">
      <c r="A83" s="51">
        <v>8</v>
      </c>
      <c r="B83" s="51" t="s">
        <v>205</v>
      </c>
      <c r="C83" s="52" t="s">
        <v>685</v>
      </c>
      <c r="D83" s="52" t="s">
        <v>30</v>
      </c>
      <c r="E83" s="52" t="s">
        <v>61</v>
      </c>
      <c r="F83" s="51">
        <v>2018.9</v>
      </c>
      <c r="G83" s="51">
        <v>2019.12</v>
      </c>
      <c r="H83" s="52" t="s">
        <v>206</v>
      </c>
      <c r="I83" s="52">
        <v>1800</v>
      </c>
      <c r="J83" s="52">
        <v>1800</v>
      </c>
      <c r="K83" s="52"/>
      <c r="L83" s="52"/>
      <c r="M83" s="52"/>
      <c r="N83" s="52"/>
      <c r="O83" s="52">
        <v>800</v>
      </c>
      <c r="P83" s="108">
        <v>0</v>
      </c>
      <c r="Q83" s="108" t="s">
        <v>839</v>
      </c>
      <c r="R83" s="44" t="s">
        <v>207</v>
      </c>
      <c r="S83" s="51" t="s">
        <v>208</v>
      </c>
    </row>
    <row r="84" spans="1:19" s="68" customFormat="1" ht="48" customHeight="1">
      <c r="A84" s="51">
        <v>9</v>
      </c>
      <c r="B84" s="52" t="s">
        <v>205</v>
      </c>
      <c r="C84" s="52" t="s">
        <v>209</v>
      </c>
      <c r="D84" s="52" t="s">
        <v>30</v>
      </c>
      <c r="E84" s="52" t="s">
        <v>210</v>
      </c>
      <c r="F84" s="52">
        <v>2018.8</v>
      </c>
      <c r="G84" s="52">
        <v>2018.12</v>
      </c>
      <c r="H84" s="52" t="s">
        <v>211</v>
      </c>
      <c r="I84" s="52">
        <v>4806</v>
      </c>
      <c r="J84" s="52">
        <v>4806</v>
      </c>
      <c r="K84" s="52"/>
      <c r="L84" s="52"/>
      <c r="M84" s="52"/>
      <c r="N84" s="52"/>
      <c r="O84" s="52">
        <v>4806</v>
      </c>
      <c r="P84" s="108">
        <v>580</v>
      </c>
      <c r="Q84" s="108" t="s">
        <v>840</v>
      </c>
      <c r="R84" s="44" t="s">
        <v>207</v>
      </c>
      <c r="S84" s="51" t="s">
        <v>208</v>
      </c>
    </row>
    <row r="85" spans="1:19" s="163" customFormat="1" ht="51.75" customHeight="1">
      <c r="A85" s="51">
        <v>10</v>
      </c>
      <c r="B85" s="51" t="s">
        <v>212</v>
      </c>
      <c r="C85" s="51" t="s">
        <v>213</v>
      </c>
      <c r="D85" s="51" t="s">
        <v>73</v>
      </c>
      <c r="E85" s="51" t="s">
        <v>74</v>
      </c>
      <c r="F85" s="51">
        <v>2017.8</v>
      </c>
      <c r="G85" s="51">
        <v>2018.12</v>
      </c>
      <c r="H85" s="51" t="s">
        <v>214</v>
      </c>
      <c r="I85" s="51">
        <v>9491</v>
      </c>
      <c r="J85" s="51">
        <v>8821</v>
      </c>
      <c r="K85" s="51"/>
      <c r="L85" s="51">
        <v>670</v>
      </c>
      <c r="M85" s="51"/>
      <c r="N85" s="51">
        <v>4700</v>
      </c>
      <c r="O85" s="51">
        <v>4791</v>
      </c>
      <c r="P85" s="64">
        <v>1800</v>
      </c>
      <c r="Q85" s="64" t="s">
        <v>841</v>
      </c>
      <c r="R85" s="44" t="s">
        <v>215</v>
      </c>
      <c r="S85" s="51" t="s">
        <v>70</v>
      </c>
    </row>
    <row r="86" spans="1:19" s="68" customFormat="1" ht="27.75" customHeight="1">
      <c r="A86" s="51">
        <v>11</v>
      </c>
      <c r="B86" s="51" t="s">
        <v>111</v>
      </c>
      <c r="C86" s="51" t="s">
        <v>216</v>
      </c>
      <c r="D86" s="51" t="s">
        <v>73</v>
      </c>
      <c r="E86" s="51" t="s">
        <v>217</v>
      </c>
      <c r="F86" s="51">
        <v>2015.6</v>
      </c>
      <c r="G86" s="51">
        <v>2019.12</v>
      </c>
      <c r="H86" s="51" t="s">
        <v>218</v>
      </c>
      <c r="I86" s="51">
        <v>25000</v>
      </c>
      <c r="J86" s="51"/>
      <c r="K86" s="51"/>
      <c r="L86" s="51">
        <v>25000</v>
      </c>
      <c r="M86" s="51"/>
      <c r="N86" s="51">
        <v>5000</v>
      </c>
      <c r="O86" s="51">
        <v>10000</v>
      </c>
      <c r="P86" s="150">
        <v>3000</v>
      </c>
      <c r="Q86" s="151" t="s">
        <v>842</v>
      </c>
      <c r="R86" s="44" t="s">
        <v>115</v>
      </c>
      <c r="S86" s="51" t="s">
        <v>85</v>
      </c>
    </row>
    <row r="87" spans="1:19" s="68" customFormat="1" ht="39" customHeight="1">
      <c r="A87" s="51">
        <v>12</v>
      </c>
      <c r="B87" s="51" t="s">
        <v>111</v>
      </c>
      <c r="C87" s="51" t="s">
        <v>219</v>
      </c>
      <c r="D87" s="51" t="s">
        <v>73</v>
      </c>
      <c r="E87" s="51" t="s">
        <v>220</v>
      </c>
      <c r="F87" s="51">
        <v>2016.6</v>
      </c>
      <c r="G87" s="51">
        <v>2018.12</v>
      </c>
      <c r="H87" s="51" t="s">
        <v>221</v>
      </c>
      <c r="I87" s="51">
        <v>19000</v>
      </c>
      <c r="J87" s="51"/>
      <c r="K87" s="51"/>
      <c r="L87" s="51">
        <v>19000</v>
      </c>
      <c r="M87" s="51"/>
      <c r="N87" s="51">
        <v>6000</v>
      </c>
      <c r="O87" s="51">
        <v>13000</v>
      </c>
      <c r="P87" s="150">
        <v>3000</v>
      </c>
      <c r="Q87" s="151" t="s">
        <v>842</v>
      </c>
      <c r="R87" s="44" t="s">
        <v>115</v>
      </c>
      <c r="S87" s="51" t="s">
        <v>85</v>
      </c>
    </row>
    <row r="88" spans="1:19" s="68" customFormat="1" ht="24" customHeight="1">
      <c r="A88" s="51">
        <v>13</v>
      </c>
      <c r="B88" s="51" t="s">
        <v>111</v>
      </c>
      <c r="C88" s="51" t="s">
        <v>222</v>
      </c>
      <c r="D88" s="51" t="s">
        <v>30</v>
      </c>
      <c r="E88" s="51" t="s">
        <v>223</v>
      </c>
      <c r="F88" s="51">
        <v>2018.3</v>
      </c>
      <c r="G88" s="51">
        <v>2019.12</v>
      </c>
      <c r="H88" s="51" t="s">
        <v>224</v>
      </c>
      <c r="I88" s="51">
        <v>4000</v>
      </c>
      <c r="J88" s="51"/>
      <c r="K88" s="51"/>
      <c r="L88" s="51">
        <v>4000</v>
      </c>
      <c r="M88" s="51"/>
      <c r="N88" s="51"/>
      <c r="O88" s="51">
        <v>2000</v>
      </c>
      <c r="P88" s="147">
        <v>0</v>
      </c>
      <c r="Q88" s="148" t="s">
        <v>843</v>
      </c>
      <c r="R88" s="44" t="s">
        <v>115</v>
      </c>
      <c r="S88" s="51" t="s">
        <v>85</v>
      </c>
    </row>
    <row r="89" spans="1:19" s="163" customFormat="1" ht="51.75" customHeight="1">
      <c r="A89" s="51">
        <v>14</v>
      </c>
      <c r="B89" s="51" t="s">
        <v>116</v>
      </c>
      <c r="C89" s="51" t="s">
        <v>225</v>
      </c>
      <c r="D89" s="51" t="s">
        <v>30</v>
      </c>
      <c r="E89" s="51" t="s">
        <v>96</v>
      </c>
      <c r="F89" s="52">
        <v>2018.3</v>
      </c>
      <c r="G89" s="52">
        <v>2018.12</v>
      </c>
      <c r="H89" s="51" t="s">
        <v>226</v>
      </c>
      <c r="I89" s="51">
        <v>4950</v>
      </c>
      <c r="J89" s="51">
        <v>2002</v>
      </c>
      <c r="K89" s="51"/>
      <c r="L89" s="51">
        <v>2948</v>
      </c>
      <c r="M89" s="51"/>
      <c r="N89" s="51"/>
      <c r="O89" s="51">
        <v>4950</v>
      </c>
      <c r="P89" s="150">
        <v>1574</v>
      </c>
      <c r="Q89" s="151" t="s">
        <v>844</v>
      </c>
      <c r="R89" s="44" t="s">
        <v>120</v>
      </c>
      <c r="S89" s="51" t="s">
        <v>85</v>
      </c>
    </row>
    <row r="90" spans="1:19" s="68" customFormat="1" ht="30" customHeight="1">
      <c r="A90" s="51">
        <v>15</v>
      </c>
      <c r="B90" s="51" t="s">
        <v>116</v>
      </c>
      <c r="C90" s="51" t="s">
        <v>227</v>
      </c>
      <c r="D90" s="51" t="s">
        <v>30</v>
      </c>
      <c r="E90" s="51" t="s">
        <v>228</v>
      </c>
      <c r="F90" s="51">
        <v>2018.3</v>
      </c>
      <c r="G90" s="51">
        <v>2019.12</v>
      </c>
      <c r="H90" s="51" t="s">
        <v>229</v>
      </c>
      <c r="I90" s="51">
        <v>35000</v>
      </c>
      <c r="J90" s="51"/>
      <c r="K90" s="51"/>
      <c r="L90" s="51">
        <v>35000</v>
      </c>
      <c r="M90" s="51"/>
      <c r="N90" s="51"/>
      <c r="O90" s="51">
        <v>20000</v>
      </c>
      <c r="P90" s="64">
        <v>0</v>
      </c>
      <c r="Q90" s="64" t="s">
        <v>163</v>
      </c>
      <c r="R90" s="44" t="s">
        <v>120</v>
      </c>
      <c r="S90" s="51" t="s">
        <v>85</v>
      </c>
    </row>
    <row r="91" spans="1:19" s="173" customFormat="1" ht="48.75" customHeight="1">
      <c r="A91" s="107">
        <v>16</v>
      </c>
      <c r="B91" s="107" t="s">
        <v>116</v>
      </c>
      <c r="C91" s="107" t="s">
        <v>230</v>
      </c>
      <c r="D91" s="107" t="s">
        <v>30</v>
      </c>
      <c r="E91" s="107" t="s">
        <v>231</v>
      </c>
      <c r="F91" s="107">
        <v>2018.6</v>
      </c>
      <c r="G91" s="107">
        <v>2019.12</v>
      </c>
      <c r="H91" s="107" t="s">
        <v>232</v>
      </c>
      <c r="I91" s="107">
        <v>38000</v>
      </c>
      <c r="J91" s="107"/>
      <c r="K91" s="107"/>
      <c r="L91" s="107">
        <v>38000</v>
      </c>
      <c r="M91" s="107"/>
      <c r="N91" s="107"/>
      <c r="O91" s="107">
        <v>20000</v>
      </c>
      <c r="P91" s="49">
        <v>1000</v>
      </c>
      <c r="Q91" s="49" t="s">
        <v>233</v>
      </c>
      <c r="R91" s="49" t="s">
        <v>120</v>
      </c>
      <c r="S91" s="107" t="s">
        <v>85</v>
      </c>
    </row>
    <row r="92" spans="1:19" s="68" customFormat="1" ht="50.25" customHeight="1">
      <c r="A92" s="51">
        <v>17</v>
      </c>
      <c r="B92" s="51" t="s">
        <v>116</v>
      </c>
      <c r="C92" s="52" t="s">
        <v>234</v>
      </c>
      <c r="D92" s="52" t="s">
        <v>30</v>
      </c>
      <c r="E92" s="52" t="s">
        <v>235</v>
      </c>
      <c r="F92" s="52">
        <v>2018.3</v>
      </c>
      <c r="G92" s="52">
        <v>2020.12</v>
      </c>
      <c r="H92" s="51" t="s">
        <v>236</v>
      </c>
      <c r="I92" s="52">
        <v>20000</v>
      </c>
      <c r="J92" s="52"/>
      <c r="K92" s="52"/>
      <c r="L92" s="52">
        <v>20000</v>
      </c>
      <c r="M92" s="52"/>
      <c r="N92" s="51"/>
      <c r="O92" s="52">
        <v>8000</v>
      </c>
      <c r="P92" s="108">
        <v>0</v>
      </c>
      <c r="Q92" s="108" t="s">
        <v>237</v>
      </c>
      <c r="R92" s="44" t="s">
        <v>120</v>
      </c>
      <c r="S92" s="51" t="s">
        <v>85</v>
      </c>
    </row>
    <row r="93" spans="1:19" s="68" customFormat="1" ht="45.75" customHeight="1">
      <c r="A93" s="51">
        <v>18</v>
      </c>
      <c r="B93" s="51" t="s">
        <v>116</v>
      </c>
      <c r="C93" s="52" t="s">
        <v>687</v>
      </c>
      <c r="D93" s="52" t="s">
        <v>73</v>
      </c>
      <c r="E93" s="52" t="s">
        <v>238</v>
      </c>
      <c r="F93" s="52">
        <v>2006.7</v>
      </c>
      <c r="G93" s="52">
        <v>2020.12</v>
      </c>
      <c r="H93" s="51" t="s">
        <v>239</v>
      </c>
      <c r="I93" s="52">
        <v>35000</v>
      </c>
      <c r="J93" s="52"/>
      <c r="K93" s="52"/>
      <c r="L93" s="52">
        <v>35000</v>
      </c>
      <c r="M93" s="52"/>
      <c r="N93" s="51">
        <v>23000</v>
      </c>
      <c r="O93" s="52">
        <v>6000</v>
      </c>
      <c r="P93" s="108">
        <v>0</v>
      </c>
      <c r="Q93" s="108" t="s">
        <v>240</v>
      </c>
      <c r="R93" s="44" t="s">
        <v>120</v>
      </c>
      <c r="S93" s="51" t="s">
        <v>85</v>
      </c>
    </row>
    <row r="94" spans="1:19" s="68" customFormat="1" ht="30.75" customHeight="1">
      <c r="A94" s="51">
        <v>19</v>
      </c>
      <c r="B94" s="51" t="s">
        <v>116</v>
      </c>
      <c r="C94" s="52" t="s">
        <v>241</v>
      </c>
      <c r="D94" s="52" t="s">
        <v>73</v>
      </c>
      <c r="E94" s="52" t="s">
        <v>242</v>
      </c>
      <c r="F94" s="52">
        <v>2007.5</v>
      </c>
      <c r="G94" s="52">
        <v>2020.12</v>
      </c>
      <c r="H94" s="51" t="s">
        <v>243</v>
      </c>
      <c r="I94" s="52">
        <v>75000</v>
      </c>
      <c r="J94" s="52"/>
      <c r="K94" s="52"/>
      <c r="L94" s="52">
        <v>75000</v>
      </c>
      <c r="M94" s="52"/>
      <c r="N94" s="51">
        <v>40500</v>
      </c>
      <c r="O94" s="52">
        <v>15000</v>
      </c>
      <c r="P94" s="108">
        <v>0</v>
      </c>
      <c r="Q94" s="108" t="s">
        <v>163</v>
      </c>
      <c r="R94" s="44" t="s">
        <v>120</v>
      </c>
      <c r="S94" s="51" t="s">
        <v>85</v>
      </c>
    </row>
    <row r="95" spans="1:19" s="68" customFormat="1" ht="27.75" customHeight="1">
      <c r="A95" s="51">
        <v>20</v>
      </c>
      <c r="B95" s="51" t="s">
        <v>116</v>
      </c>
      <c r="C95" s="52" t="s">
        <v>244</v>
      </c>
      <c r="D95" s="52" t="s">
        <v>73</v>
      </c>
      <c r="E95" s="52" t="s">
        <v>245</v>
      </c>
      <c r="F95" s="52">
        <v>2004.7</v>
      </c>
      <c r="G95" s="52">
        <v>2018.12</v>
      </c>
      <c r="H95" s="51" t="s">
        <v>246</v>
      </c>
      <c r="I95" s="52">
        <v>30000</v>
      </c>
      <c r="J95" s="52"/>
      <c r="K95" s="52"/>
      <c r="L95" s="52">
        <v>30000</v>
      </c>
      <c r="M95" s="52"/>
      <c r="N95" s="51">
        <v>17000</v>
      </c>
      <c r="O95" s="52">
        <v>13000</v>
      </c>
      <c r="P95" s="108">
        <v>1000</v>
      </c>
      <c r="Q95" s="108" t="s">
        <v>845</v>
      </c>
      <c r="R95" s="44" t="s">
        <v>120</v>
      </c>
      <c r="S95" s="51" t="s">
        <v>85</v>
      </c>
    </row>
    <row r="96" spans="1:19" s="68" customFormat="1" ht="39" customHeight="1">
      <c r="A96" s="51">
        <v>21</v>
      </c>
      <c r="B96" s="51" t="s">
        <v>116</v>
      </c>
      <c r="C96" s="52" t="s">
        <v>247</v>
      </c>
      <c r="D96" s="52" t="s">
        <v>73</v>
      </c>
      <c r="E96" s="52" t="s">
        <v>248</v>
      </c>
      <c r="F96" s="52">
        <v>2014.2</v>
      </c>
      <c r="G96" s="52">
        <v>2018.12</v>
      </c>
      <c r="H96" s="51" t="s">
        <v>249</v>
      </c>
      <c r="I96" s="52">
        <v>14000</v>
      </c>
      <c r="J96" s="52"/>
      <c r="K96" s="52"/>
      <c r="L96" s="52">
        <v>14000</v>
      </c>
      <c r="M96" s="52"/>
      <c r="N96" s="51">
        <v>10000</v>
      </c>
      <c r="O96" s="52">
        <v>4000</v>
      </c>
      <c r="P96" s="108">
        <v>0</v>
      </c>
      <c r="Q96" s="108" t="s">
        <v>240</v>
      </c>
      <c r="R96" s="44" t="s">
        <v>120</v>
      </c>
      <c r="S96" s="51" t="s">
        <v>85</v>
      </c>
    </row>
    <row r="97" spans="1:19" s="68" customFormat="1" ht="56.25" customHeight="1">
      <c r="A97" s="51">
        <v>22</v>
      </c>
      <c r="B97" s="51" t="s">
        <v>116</v>
      </c>
      <c r="C97" s="52" t="s">
        <v>250</v>
      </c>
      <c r="D97" s="52" t="s">
        <v>73</v>
      </c>
      <c r="E97" s="52" t="s">
        <v>251</v>
      </c>
      <c r="F97" s="52">
        <v>2014.2</v>
      </c>
      <c r="G97" s="52">
        <v>2018.12</v>
      </c>
      <c r="H97" s="51" t="s">
        <v>252</v>
      </c>
      <c r="I97" s="52">
        <v>27000</v>
      </c>
      <c r="J97" s="52"/>
      <c r="K97" s="52"/>
      <c r="L97" s="52">
        <v>27000</v>
      </c>
      <c r="M97" s="52"/>
      <c r="N97" s="51">
        <v>17000</v>
      </c>
      <c r="O97" s="52">
        <v>10000</v>
      </c>
      <c r="P97" s="108">
        <v>1000</v>
      </c>
      <c r="Q97" s="108" t="s">
        <v>253</v>
      </c>
      <c r="R97" s="44" t="s">
        <v>120</v>
      </c>
      <c r="S97" s="51" t="s">
        <v>85</v>
      </c>
    </row>
    <row r="98" spans="1:19" s="68" customFormat="1" ht="58.5" customHeight="1">
      <c r="A98" s="51">
        <v>23</v>
      </c>
      <c r="B98" s="51" t="s">
        <v>116</v>
      </c>
      <c r="C98" s="52" t="s">
        <v>254</v>
      </c>
      <c r="D98" s="52" t="s">
        <v>73</v>
      </c>
      <c r="E98" s="52" t="s">
        <v>255</v>
      </c>
      <c r="F98" s="52">
        <v>2016.1</v>
      </c>
      <c r="G98" s="52">
        <v>2018.12</v>
      </c>
      <c r="H98" s="51" t="s">
        <v>256</v>
      </c>
      <c r="I98" s="52">
        <v>15000</v>
      </c>
      <c r="J98" s="52"/>
      <c r="K98" s="52"/>
      <c r="L98" s="52">
        <v>15000</v>
      </c>
      <c r="M98" s="52"/>
      <c r="N98" s="51">
        <v>10000</v>
      </c>
      <c r="O98" s="52">
        <v>5000</v>
      </c>
      <c r="P98" s="108">
        <v>0</v>
      </c>
      <c r="Q98" s="108" t="s">
        <v>846</v>
      </c>
      <c r="R98" s="44" t="s">
        <v>120</v>
      </c>
      <c r="S98" s="51" t="s">
        <v>85</v>
      </c>
    </row>
    <row r="99" spans="1:19" s="68" customFormat="1" ht="34.5" customHeight="1">
      <c r="A99" s="51">
        <v>24</v>
      </c>
      <c r="B99" s="51" t="s">
        <v>116</v>
      </c>
      <c r="C99" s="52" t="s">
        <v>257</v>
      </c>
      <c r="D99" s="52" t="s">
        <v>73</v>
      </c>
      <c r="E99" s="52" t="s">
        <v>258</v>
      </c>
      <c r="F99" s="52">
        <v>2017.3</v>
      </c>
      <c r="G99" s="52">
        <v>2018.12</v>
      </c>
      <c r="H99" s="51" t="s">
        <v>259</v>
      </c>
      <c r="I99" s="52">
        <v>13000</v>
      </c>
      <c r="J99" s="52"/>
      <c r="K99" s="52"/>
      <c r="L99" s="52">
        <v>13000</v>
      </c>
      <c r="M99" s="52"/>
      <c r="N99" s="51">
        <v>8000</v>
      </c>
      <c r="O99" s="52">
        <v>5000</v>
      </c>
      <c r="P99" s="108">
        <v>0</v>
      </c>
      <c r="Q99" s="108" t="s">
        <v>240</v>
      </c>
      <c r="R99" s="44" t="s">
        <v>120</v>
      </c>
      <c r="S99" s="51" t="s">
        <v>85</v>
      </c>
    </row>
    <row r="100" spans="1:19" s="68" customFormat="1" ht="39.75" customHeight="1">
      <c r="A100" s="51">
        <v>25</v>
      </c>
      <c r="B100" s="51" t="s">
        <v>116</v>
      </c>
      <c r="C100" s="52" t="s">
        <v>260</v>
      </c>
      <c r="D100" s="52" t="s">
        <v>30</v>
      </c>
      <c r="E100" s="164" t="s">
        <v>261</v>
      </c>
      <c r="F100" s="52">
        <v>2018.5</v>
      </c>
      <c r="G100" s="52">
        <v>2020.12</v>
      </c>
      <c r="H100" s="52" t="s">
        <v>688</v>
      </c>
      <c r="I100" s="52">
        <v>35000</v>
      </c>
      <c r="J100" s="52"/>
      <c r="K100" s="52">
        <v>35000</v>
      </c>
      <c r="L100" s="52"/>
      <c r="M100" s="52"/>
      <c r="N100" s="51"/>
      <c r="O100" s="52">
        <v>10000</v>
      </c>
      <c r="P100" s="108">
        <v>0</v>
      </c>
      <c r="Q100" s="108" t="s">
        <v>847</v>
      </c>
      <c r="R100" s="44" t="s">
        <v>120</v>
      </c>
      <c r="S100" s="51" t="s">
        <v>85</v>
      </c>
    </row>
    <row r="101" spans="1:19" s="68" customFormat="1" ht="33" customHeight="1">
      <c r="A101" s="51">
        <v>26</v>
      </c>
      <c r="B101" s="51" t="s">
        <v>116</v>
      </c>
      <c r="C101" s="52" t="s">
        <v>262</v>
      </c>
      <c r="D101" s="52" t="s">
        <v>30</v>
      </c>
      <c r="E101" s="164" t="s">
        <v>263</v>
      </c>
      <c r="F101" s="52">
        <v>2018.5</v>
      </c>
      <c r="G101" s="52">
        <v>2019.12</v>
      </c>
      <c r="H101" s="52" t="s">
        <v>689</v>
      </c>
      <c r="I101" s="52">
        <v>10000</v>
      </c>
      <c r="J101" s="52"/>
      <c r="K101" s="52">
        <v>10000</v>
      </c>
      <c r="L101" s="52"/>
      <c r="M101" s="52"/>
      <c r="N101" s="51"/>
      <c r="O101" s="52">
        <v>5000</v>
      </c>
      <c r="P101" s="108">
        <v>0</v>
      </c>
      <c r="Q101" s="108" t="s">
        <v>847</v>
      </c>
      <c r="R101" s="44" t="s">
        <v>120</v>
      </c>
      <c r="S101" s="51" t="s">
        <v>85</v>
      </c>
    </row>
    <row r="102" spans="1:19" s="68" customFormat="1" ht="33" customHeight="1">
      <c r="A102" s="51">
        <v>27</v>
      </c>
      <c r="B102" s="51" t="s">
        <v>116</v>
      </c>
      <c r="C102" s="52" t="s">
        <v>264</v>
      </c>
      <c r="D102" s="52" t="s">
        <v>30</v>
      </c>
      <c r="E102" s="164" t="s">
        <v>265</v>
      </c>
      <c r="F102" s="52">
        <v>2018.5</v>
      </c>
      <c r="G102" s="52">
        <v>2020.12</v>
      </c>
      <c r="H102" s="52" t="s">
        <v>690</v>
      </c>
      <c r="I102" s="52">
        <v>20000</v>
      </c>
      <c r="J102" s="52"/>
      <c r="K102" s="52">
        <v>20000</v>
      </c>
      <c r="L102" s="52"/>
      <c r="M102" s="52"/>
      <c r="N102" s="51"/>
      <c r="O102" s="52">
        <v>5000</v>
      </c>
      <c r="P102" s="108">
        <v>0</v>
      </c>
      <c r="Q102" s="108" t="s">
        <v>847</v>
      </c>
      <c r="R102" s="44" t="s">
        <v>120</v>
      </c>
      <c r="S102" s="51" t="s">
        <v>85</v>
      </c>
    </row>
    <row r="103" spans="1:19" s="68" customFormat="1" ht="35.1" customHeight="1">
      <c r="A103" s="51">
        <v>28</v>
      </c>
      <c r="B103" s="51" t="s">
        <v>116</v>
      </c>
      <c r="C103" s="52" t="s">
        <v>266</v>
      </c>
      <c r="D103" s="52" t="s">
        <v>30</v>
      </c>
      <c r="E103" s="164" t="s">
        <v>267</v>
      </c>
      <c r="F103" s="52">
        <v>2018.5</v>
      </c>
      <c r="G103" s="52">
        <v>2020.12</v>
      </c>
      <c r="H103" s="52" t="s">
        <v>760</v>
      </c>
      <c r="I103" s="52">
        <v>70000</v>
      </c>
      <c r="J103" s="52"/>
      <c r="K103" s="52">
        <v>70000</v>
      </c>
      <c r="L103" s="52"/>
      <c r="M103" s="52"/>
      <c r="N103" s="51"/>
      <c r="O103" s="52">
        <v>30000</v>
      </c>
      <c r="P103" s="108">
        <v>0</v>
      </c>
      <c r="Q103" s="108" t="s">
        <v>847</v>
      </c>
      <c r="R103" s="44" t="s">
        <v>120</v>
      </c>
      <c r="S103" s="51" t="s">
        <v>85</v>
      </c>
    </row>
    <row r="104" spans="1:19" s="68" customFormat="1" ht="26.25" customHeight="1">
      <c r="A104" s="51">
        <v>29</v>
      </c>
      <c r="B104" s="51" t="s">
        <v>268</v>
      </c>
      <c r="C104" s="51" t="s">
        <v>269</v>
      </c>
      <c r="D104" s="51" t="s">
        <v>30</v>
      </c>
      <c r="E104" s="51" t="s">
        <v>270</v>
      </c>
      <c r="F104" s="51">
        <v>2018.3</v>
      </c>
      <c r="G104" s="51">
        <v>2019.12</v>
      </c>
      <c r="H104" s="51" t="s">
        <v>271</v>
      </c>
      <c r="I104" s="51">
        <v>8500</v>
      </c>
      <c r="J104" s="51"/>
      <c r="K104" s="51"/>
      <c r="L104" s="51">
        <v>8500</v>
      </c>
      <c r="M104" s="51"/>
      <c r="N104" s="51"/>
      <c r="O104" s="51">
        <v>6000</v>
      </c>
      <c r="P104" s="64">
        <v>0</v>
      </c>
      <c r="Q104" s="108" t="s">
        <v>847</v>
      </c>
      <c r="R104" s="44" t="s">
        <v>272</v>
      </c>
      <c r="S104" s="51" t="s">
        <v>273</v>
      </c>
    </row>
    <row r="105" spans="1:19" s="68" customFormat="1" ht="26.25" customHeight="1">
      <c r="A105" s="51">
        <v>30</v>
      </c>
      <c r="B105" s="51" t="s">
        <v>268</v>
      </c>
      <c r="C105" s="51" t="s">
        <v>274</v>
      </c>
      <c r="D105" s="51" t="s">
        <v>30</v>
      </c>
      <c r="E105" s="51" t="s">
        <v>275</v>
      </c>
      <c r="F105" s="51">
        <v>2018.4</v>
      </c>
      <c r="G105" s="51">
        <v>2018.12</v>
      </c>
      <c r="H105" s="51" t="s">
        <v>276</v>
      </c>
      <c r="I105" s="51">
        <v>3500</v>
      </c>
      <c r="J105" s="51"/>
      <c r="K105" s="51"/>
      <c r="L105" s="51">
        <v>3500</v>
      </c>
      <c r="M105" s="51"/>
      <c r="N105" s="51"/>
      <c r="O105" s="51">
        <v>3500</v>
      </c>
      <c r="P105" s="64">
        <v>0</v>
      </c>
      <c r="Q105" s="108" t="s">
        <v>847</v>
      </c>
      <c r="R105" s="44" t="s">
        <v>272</v>
      </c>
      <c r="S105" s="51" t="s">
        <v>273</v>
      </c>
    </row>
    <row r="106" spans="1:19" s="68" customFormat="1" ht="26.25" customHeight="1">
      <c r="A106" s="51">
        <v>31</v>
      </c>
      <c r="B106" s="51" t="s">
        <v>268</v>
      </c>
      <c r="C106" s="51" t="s">
        <v>277</v>
      </c>
      <c r="D106" s="51" t="s">
        <v>30</v>
      </c>
      <c r="E106" s="51" t="s">
        <v>228</v>
      </c>
      <c r="F106" s="174">
        <v>2018.6</v>
      </c>
      <c r="G106" s="51">
        <v>2018.12</v>
      </c>
      <c r="H106" s="51" t="s">
        <v>278</v>
      </c>
      <c r="I106" s="51">
        <v>2000</v>
      </c>
      <c r="J106" s="51"/>
      <c r="K106" s="51"/>
      <c r="L106" s="51">
        <v>2000</v>
      </c>
      <c r="M106" s="51"/>
      <c r="N106" s="51"/>
      <c r="O106" s="51">
        <v>2000</v>
      </c>
      <c r="P106" s="64">
        <v>0</v>
      </c>
      <c r="Q106" s="108" t="s">
        <v>847</v>
      </c>
      <c r="R106" s="44" t="s">
        <v>272</v>
      </c>
      <c r="S106" s="51" t="s">
        <v>273</v>
      </c>
    </row>
    <row r="107" spans="1:19" s="68" customFormat="1" ht="26.25" customHeight="1">
      <c r="A107" s="51">
        <v>32</v>
      </c>
      <c r="B107" s="51" t="s">
        <v>268</v>
      </c>
      <c r="C107" s="51" t="s">
        <v>279</v>
      </c>
      <c r="D107" s="51" t="s">
        <v>30</v>
      </c>
      <c r="E107" s="51" t="s">
        <v>280</v>
      </c>
      <c r="F107" s="51">
        <v>2018.2</v>
      </c>
      <c r="G107" s="51">
        <v>2018.12</v>
      </c>
      <c r="H107" s="51" t="s">
        <v>281</v>
      </c>
      <c r="I107" s="51">
        <v>1000</v>
      </c>
      <c r="J107" s="51"/>
      <c r="K107" s="51"/>
      <c r="L107" s="51">
        <v>1000</v>
      </c>
      <c r="M107" s="51"/>
      <c r="N107" s="51"/>
      <c r="O107" s="51">
        <v>1000</v>
      </c>
      <c r="P107" s="64">
        <v>0</v>
      </c>
      <c r="Q107" s="108" t="s">
        <v>847</v>
      </c>
      <c r="R107" s="44" t="s">
        <v>272</v>
      </c>
      <c r="S107" s="51" t="s">
        <v>273</v>
      </c>
    </row>
    <row r="108" spans="1:19" s="68" customFormat="1" ht="36.75" customHeight="1">
      <c r="A108" s="51">
        <v>33</v>
      </c>
      <c r="B108" s="51" t="s">
        <v>268</v>
      </c>
      <c r="C108" s="51" t="s">
        <v>282</v>
      </c>
      <c r="D108" s="51" t="s">
        <v>30</v>
      </c>
      <c r="E108" s="51" t="s">
        <v>283</v>
      </c>
      <c r="F108" s="174">
        <v>2018.6</v>
      </c>
      <c r="G108" s="51">
        <v>2018.12</v>
      </c>
      <c r="H108" s="51" t="s">
        <v>284</v>
      </c>
      <c r="I108" s="51">
        <v>1200</v>
      </c>
      <c r="J108" s="51"/>
      <c r="K108" s="51"/>
      <c r="L108" s="51">
        <v>1200</v>
      </c>
      <c r="M108" s="51"/>
      <c r="N108" s="51"/>
      <c r="O108" s="51">
        <v>1200</v>
      </c>
      <c r="P108" s="64">
        <v>0</v>
      </c>
      <c r="Q108" s="108" t="s">
        <v>847</v>
      </c>
      <c r="R108" s="44" t="s">
        <v>272</v>
      </c>
      <c r="S108" s="51" t="s">
        <v>273</v>
      </c>
    </row>
    <row r="109" spans="1:19" s="163" customFormat="1" ht="25.5" customHeight="1">
      <c r="A109" s="45" t="s">
        <v>285</v>
      </c>
      <c r="B109" s="45"/>
      <c r="C109" s="45" t="s">
        <v>286</v>
      </c>
      <c r="D109" s="45"/>
      <c r="E109" s="45"/>
      <c r="F109" s="45"/>
      <c r="G109" s="45"/>
      <c r="H109" s="45"/>
      <c r="I109" s="45">
        <f t="shared" ref="I109:P109" si="18">SUM(I110:I147)</f>
        <v>239689</v>
      </c>
      <c r="J109" s="45">
        <f t="shared" si="18"/>
        <v>39281</v>
      </c>
      <c r="K109" s="45">
        <f t="shared" si="18"/>
        <v>10910</v>
      </c>
      <c r="L109" s="45">
        <f t="shared" si="18"/>
        <v>189498</v>
      </c>
      <c r="M109" s="45">
        <f t="shared" si="18"/>
        <v>0</v>
      </c>
      <c r="N109" s="45">
        <f t="shared" si="18"/>
        <v>61670</v>
      </c>
      <c r="O109" s="45">
        <f t="shared" si="18"/>
        <v>111468</v>
      </c>
      <c r="P109" s="144">
        <f t="shared" si="18"/>
        <v>21440</v>
      </c>
      <c r="Q109" s="124"/>
      <c r="R109" s="43"/>
      <c r="S109" s="45"/>
    </row>
    <row r="110" spans="1:19" s="163" customFormat="1" ht="54" customHeight="1">
      <c r="A110" s="51">
        <v>1</v>
      </c>
      <c r="B110" s="52" t="s">
        <v>287</v>
      </c>
      <c r="C110" s="52" t="s">
        <v>288</v>
      </c>
      <c r="D110" s="52" t="s">
        <v>30</v>
      </c>
      <c r="E110" s="52" t="s">
        <v>289</v>
      </c>
      <c r="F110" s="51">
        <v>2018.1</v>
      </c>
      <c r="G110" s="164" t="s">
        <v>130</v>
      </c>
      <c r="H110" s="52" t="s">
        <v>290</v>
      </c>
      <c r="I110" s="52">
        <v>8050</v>
      </c>
      <c r="J110" s="52">
        <v>560</v>
      </c>
      <c r="K110" s="52"/>
      <c r="L110" s="52">
        <v>7490</v>
      </c>
      <c r="M110" s="52"/>
      <c r="N110" s="52"/>
      <c r="O110" s="52">
        <v>8050</v>
      </c>
      <c r="P110" s="108">
        <v>5000</v>
      </c>
      <c r="Q110" s="108" t="s">
        <v>848</v>
      </c>
      <c r="R110" s="44" t="s">
        <v>291</v>
      </c>
      <c r="S110" s="51" t="s">
        <v>273</v>
      </c>
    </row>
    <row r="111" spans="1:19" s="163" customFormat="1" ht="43.5" customHeight="1">
      <c r="A111" s="51">
        <v>2</v>
      </c>
      <c r="B111" s="182" t="s">
        <v>287</v>
      </c>
      <c r="C111" s="52" t="s">
        <v>292</v>
      </c>
      <c r="D111" s="52" t="s">
        <v>30</v>
      </c>
      <c r="E111" s="52" t="s">
        <v>293</v>
      </c>
      <c r="F111" s="52">
        <v>2018.1</v>
      </c>
      <c r="G111" s="164" t="s">
        <v>130</v>
      </c>
      <c r="H111" s="52" t="s">
        <v>294</v>
      </c>
      <c r="I111" s="52">
        <v>620</v>
      </c>
      <c r="J111" s="52"/>
      <c r="K111" s="52">
        <v>310</v>
      </c>
      <c r="L111" s="52">
        <v>310</v>
      </c>
      <c r="M111" s="52"/>
      <c r="N111" s="52"/>
      <c r="O111" s="52">
        <v>620</v>
      </c>
      <c r="P111" s="108">
        <v>400</v>
      </c>
      <c r="Q111" s="108" t="s">
        <v>849</v>
      </c>
      <c r="R111" s="44" t="s">
        <v>291</v>
      </c>
      <c r="S111" s="51" t="s">
        <v>273</v>
      </c>
    </row>
    <row r="112" spans="1:19" s="163" customFormat="1" ht="65.25" customHeight="1">
      <c r="A112" s="51">
        <v>3</v>
      </c>
      <c r="B112" s="51" t="s">
        <v>295</v>
      </c>
      <c r="C112" s="51" t="s">
        <v>296</v>
      </c>
      <c r="D112" s="51" t="s">
        <v>30</v>
      </c>
      <c r="E112" s="51" t="s">
        <v>297</v>
      </c>
      <c r="F112" s="51">
        <v>2018.2</v>
      </c>
      <c r="G112" s="51">
        <v>2018.12</v>
      </c>
      <c r="H112" s="51" t="s">
        <v>298</v>
      </c>
      <c r="I112" s="51">
        <v>14500</v>
      </c>
      <c r="J112" s="51">
        <v>14500</v>
      </c>
      <c r="K112" s="51"/>
      <c r="L112" s="51"/>
      <c r="M112" s="51"/>
      <c r="N112" s="51"/>
      <c r="O112" s="51">
        <v>14500</v>
      </c>
      <c r="P112" s="64">
        <v>0</v>
      </c>
      <c r="Q112" s="64" t="s">
        <v>850</v>
      </c>
      <c r="R112" s="44" t="s">
        <v>299</v>
      </c>
      <c r="S112" s="51" t="s">
        <v>300</v>
      </c>
    </row>
    <row r="113" spans="1:19" s="163" customFormat="1" ht="64.5" customHeight="1">
      <c r="A113" s="51">
        <v>4</v>
      </c>
      <c r="B113" s="51" t="s">
        <v>295</v>
      </c>
      <c r="C113" s="51" t="s">
        <v>301</v>
      </c>
      <c r="D113" s="51" t="s">
        <v>30</v>
      </c>
      <c r="E113" s="51" t="s">
        <v>302</v>
      </c>
      <c r="F113" s="51">
        <v>2018.2</v>
      </c>
      <c r="G113" s="51">
        <v>2018.12</v>
      </c>
      <c r="H113" s="51" t="s">
        <v>303</v>
      </c>
      <c r="I113" s="51">
        <v>13500</v>
      </c>
      <c r="J113" s="51">
        <v>13500</v>
      </c>
      <c r="K113" s="51"/>
      <c r="L113" s="51"/>
      <c r="M113" s="51"/>
      <c r="N113" s="51"/>
      <c r="O113" s="51">
        <v>13500</v>
      </c>
      <c r="P113" s="64">
        <v>0</v>
      </c>
      <c r="Q113" s="64" t="s">
        <v>850</v>
      </c>
      <c r="R113" s="44" t="s">
        <v>299</v>
      </c>
      <c r="S113" s="51" t="s">
        <v>300</v>
      </c>
    </row>
    <row r="114" spans="1:19" s="163" customFormat="1" ht="60" customHeight="1">
      <c r="A114" s="51">
        <v>5</v>
      </c>
      <c r="B114" s="51" t="s">
        <v>205</v>
      </c>
      <c r="C114" s="51" t="s">
        <v>304</v>
      </c>
      <c r="D114" s="51" t="s">
        <v>73</v>
      </c>
      <c r="E114" s="51" t="s">
        <v>212</v>
      </c>
      <c r="F114" s="51">
        <v>2017.11</v>
      </c>
      <c r="G114" s="51">
        <v>2018.12</v>
      </c>
      <c r="H114" s="51" t="s">
        <v>305</v>
      </c>
      <c r="I114" s="51">
        <v>2200</v>
      </c>
      <c r="J114" s="51">
        <v>2200</v>
      </c>
      <c r="K114" s="51"/>
      <c r="L114" s="51"/>
      <c r="M114" s="51"/>
      <c r="N114" s="51">
        <v>1200</v>
      </c>
      <c r="O114" s="51">
        <v>1000</v>
      </c>
      <c r="P114" s="64">
        <v>350</v>
      </c>
      <c r="Q114" s="64" t="s">
        <v>851</v>
      </c>
      <c r="R114" s="44" t="s">
        <v>207</v>
      </c>
      <c r="S114" s="51" t="s">
        <v>208</v>
      </c>
    </row>
    <row r="115" spans="1:19" s="163" customFormat="1" ht="38.1" customHeight="1">
      <c r="A115" s="51">
        <v>6</v>
      </c>
      <c r="B115" s="51" t="s">
        <v>205</v>
      </c>
      <c r="C115" s="51" t="s">
        <v>306</v>
      </c>
      <c r="D115" s="51" t="s">
        <v>30</v>
      </c>
      <c r="E115" s="51" t="s">
        <v>307</v>
      </c>
      <c r="F115" s="51">
        <v>2018.9</v>
      </c>
      <c r="G115" s="51">
        <v>2018.12</v>
      </c>
      <c r="H115" s="51" t="s">
        <v>308</v>
      </c>
      <c r="I115" s="51">
        <v>3750</v>
      </c>
      <c r="J115" s="51">
        <v>3750</v>
      </c>
      <c r="K115" s="51"/>
      <c r="L115" s="51"/>
      <c r="M115" s="51"/>
      <c r="N115" s="51"/>
      <c r="O115" s="51">
        <v>3750</v>
      </c>
      <c r="P115" s="64">
        <v>0</v>
      </c>
      <c r="Q115" s="64" t="s">
        <v>852</v>
      </c>
      <c r="R115" s="44" t="s">
        <v>207</v>
      </c>
      <c r="S115" s="51" t="s">
        <v>208</v>
      </c>
    </row>
    <row r="116" spans="1:19" s="163" customFormat="1" ht="30" customHeight="1">
      <c r="A116" s="51">
        <v>7</v>
      </c>
      <c r="B116" s="51" t="s">
        <v>309</v>
      </c>
      <c r="C116" s="51" t="s">
        <v>691</v>
      </c>
      <c r="D116" s="51" t="s">
        <v>30</v>
      </c>
      <c r="E116" s="51" t="s">
        <v>96</v>
      </c>
      <c r="F116" s="51">
        <v>2018.3</v>
      </c>
      <c r="G116" s="51">
        <v>2018.12</v>
      </c>
      <c r="H116" s="51" t="s">
        <v>310</v>
      </c>
      <c r="I116" s="51">
        <v>1920</v>
      </c>
      <c r="J116" s="51">
        <v>1920</v>
      </c>
      <c r="K116" s="51"/>
      <c r="L116" s="51"/>
      <c r="M116" s="51"/>
      <c r="N116" s="51"/>
      <c r="O116" s="51">
        <v>1920</v>
      </c>
      <c r="P116" s="153">
        <v>0</v>
      </c>
      <c r="Q116" s="149" t="s">
        <v>853</v>
      </c>
      <c r="R116" s="44" t="s">
        <v>311</v>
      </c>
      <c r="S116" s="51" t="s">
        <v>70</v>
      </c>
    </row>
    <row r="117" spans="1:19" s="179" customFormat="1" ht="41.1" customHeight="1">
      <c r="A117" s="51">
        <v>8</v>
      </c>
      <c r="B117" s="51" t="s">
        <v>66</v>
      </c>
      <c r="C117" s="51" t="s">
        <v>312</v>
      </c>
      <c r="D117" s="51" t="s">
        <v>73</v>
      </c>
      <c r="E117" s="51" t="s">
        <v>313</v>
      </c>
      <c r="F117" s="51">
        <v>2014.1</v>
      </c>
      <c r="G117" s="51">
        <v>2020.12</v>
      </c>
      <c r="H117" s="51" t="s">
        <v>314</v>
      </c>
      <c r="I117" s="51">
        <v>68000</v>
      </c>
      <c r="J117" s="51"/>
      <c r="K117" s="51"/>
      <c r="L117" s="51">
        <v>68000</v>
      </c>
      <c r="M117" s="51"/>
      <c r="N117" s="51">
        <v>50000</v>
      </c>
      <c r="O117" s="51">
        <v>6000</v>
      </c>
      <c r="P117" s="48">
        <v>1500</v>
      </c>
      <c r="Q117" s="64" t="s">
        <v>841</v>
      </c>
      <c r="R117" s="44" t="s">
        <v>69</v>
      </c>
      <c r="S117" s="51" t="s">
        <v>70</v>
      </c>
    </row>
    <row r="118" spans="1:19" s="179" customFormat="1" ht="50.25" customHeight="1">
      <c r="A118" s="51">
        <v>9</v>
      </c>
      <c r="B118" s="51" t="s">
        <v>66</v>
      </c>
      <c r="C118" s="51" t="s">
        <v>315</v>
      </c>
      <c r="D118" s="51" t="s">
        <v>73</v>
      </c>
      <c r="E118" s="51" t="s">
        <v>316</v>
      </c>
      <c r="F118" s="51">
        <v>2016.1</v>
      </c>
      <c r="G118" s="51">
        <v>2019.12</v>
      </c>
      <c r="H118" s="51" t="s">
        <v>317</v>
      </c>
      <c r="I118" s="51">
        <v>11200</v>
      </c>
      <c r="J118" s="51"/>
      <c r="K118" s="51"/>
      <c r="L118" s="51">
        <v>11200</v>
      </c>
      <c r="M118" s="51"/>
      <c r="N118" s="51">
        <v>5000</v>
      </c>
      <c r="O118" s="51">
        <v>800</v>
      </c>
      <c r="P118" s="48">
        <v>200</v>
      </c>
      <c r="Q118" s="64" t="s">
        <v>841</v>
      </c>
      <c r="R118" s="44" t="s">
        <v>69</v>
      </c>
      <c r="S118" s="51" t="s">
        <v>70</v>
      </c>
    </row>
    <row r="119" spans="1:19" s="179" customFormat="1" ht="36.950000000000003" customHeight="1">
      <c r="A119" s="51">
        <v>10</v>
      </c>
      <c r="B119" s="51" t="s">
        <v>66</v>
      </c>
      <c r="C119" s="51" t="s">
        <v>692</v>
      </c>
      <c r="D119" s="51" t="s">
        <v>30</v>
      </c>
      <c r="E119" s="51" t="s">
        <v>318</v>
      </c>
      <c r="F119" s="51">
        <v>2018.1</v>
      </c>
      <c r="G119" s="51">
        <v>2019.12</v>
      </c>
      <c r="H119" s="51" t="s">
        <v>319</v>
      </c>
      <c r="I119" s="51">
        <v>2000</v>
      </c>
      <c r="J119" s="194"/>
      <c r="K119" s="51"/>
      <c r="L119" s="51">
        <v>2000</v>
      </c>
      <c r="M119" s="51"/>
      <c r="N119" s="51"/>
      <c r="O119" s="51">
        <v>1000</v>
      </c>
      <c r="P119" s="48">
        <v>300</v>
      </c>
      <c r="Q119" s="64" t="s">
        <v>841</v>
      </c>
      <c r="R119" s="44" t="s">
        <v>69</v>
      </c>
      <c r="S119" s="51" t="s">
        <v>70</v>
      </c>
    </row>
    <row r="120" spans="1:19" s="163" customFormat="1" ht="38.25" customHeight="1">
      <c r="A120" s="51">
        <v>11</v>
      </c>
      <c r="B120" s="51" t="s">
        <v>320</v>
      </c>
      <c r="C120" s="51" t="s">
        <v>321</v>
      </c>
      <c r="D120" s="51" t="s">
        <v>30</v>
      </c>
      <c r="E120" s="51" t="s">
        <v>322</v>
      </c>
      <c r="F120" s="164" t="s">
        <v>130</v>
      </c>
      <c r="G120" s="51">
        <v>2019.4</v>
      </c>
      <c r="H120" s="51" t="s">
        <v>323</v>
      </c>
      <c r="I120" s="51">
        <v>2851</v>
      </c>
      <c r="J120" s="51">
        <v>2851</v>
      </c>
      <c r="K120" s="51"/>
      <c r="L120" s="51"/>
      <c r="M120" s="167"/>
      <c r="N120" s="167"/>
      <c r="O120" s="51">
        <v>1000</v>
      </c>
      <c r="P120" s="64">
        <v>0</v>
      </c>
      <c r="Q120" s="64" t="s">
        <v>854</v>
      </c>
      <c r="R120" s="44" t="s">
        <v>324</v>
      </c>
      <c r="S120" s="51" t="s">
        <v>325</v>
      </c>
    </row>
    <row r="121" spans="1:19" s="163" customFormat="1" ht="61.5" customHeight="1">
      <c r="A121" s="51">
        <v>12</v>
      </c>
      <c r="B121" s="51" t="s">
        <v>326</v>
      </c>
      <c r="C121" s="51" t="s">
        <v>327</v>
      </c>
      <c r="D121" s="51" t="s">
        <v>30</v>
      </c>
      <c r="E121" s="51" t="s">
        <v>328</v>
      </c>
      <c r="F121" s="51">
        <v>2018.1</v>
      </c>
      <c r="G121" s="51">
        <v>2019.12</v>
      </c>
      <c r="H121" s="51" t="s">
        <v>694</v>
      </c>
      <c r="I121" s="51">
        <v>6000</v>
      </c>
      <c r="J121" s="51"/>
      <c r="K121" s="51"/>
      <c r="L121" s="51">
        <v>6000</v>
      </c>
      <c r="M121" s="172"/>
      <c r="N121" s="51"/>
      <c r="O121" s="51">
        <v>2000</v>
      </c>
      <c r="P121" s="64">
        <v>200</v>
      </c>
      <c r="Q121" s="64" t="s">
        <v>609</v>
      </c>
      <c r="R121" s="44" t="s">
        <v>329</v>
      </c>
      <c r="S121" s="51" t="s">
        <v>70</v>
      </c>
    </row>
    <row r="122" spans="1:19" s="163" customFormat="1" ht="42.75" customHeight="1">
      <c r="A122" s="51">
        <v>13</v>
      </c>
      <c r="B122" s="51" t="s">
        <v>326</v>
      </c>
      <c r="C122" s="51" t="s">
        <v>330</v>
      </c>
      <c r="D122" s="51" t="s">
        <v>30</v>
      </c>
      <c r="E122" s="51" t="s">
        <v>328</v>
      </c>
      <c r="F122" s="51">
        <v>2018.1</v>
      </c>
      <c r="G122" s="51">
        <v>2018.12</v>
      </c>
      <c r="H122" s="51" t="s">
        <v>693</v>
      </c>
      <c r="I122" s="51">
        <v>6000</v>
      </c>
      <c r="J122" s="51"/>
      <c r="K122" s="51"/>
      <c r="L122" s="51">
        <v>6000</v>
      </c>
      <c r="M122" s="172"/>
      <c r="N122" s="51"/>
      <c r="O122" s="51">
        <v>6000</v>
      </c>
      <c r="P122" s="64">
        <v>150</v>
      </c>
      <c r="Q122" s="64" t="s">
        <v>610</v>
      </c>
      <c r="R122" s="44" t="s">
        <v>329</v>
      </c>
      <c r="S122" s="51" t="s">
        <v>70</v>
      </c>
    </row>
    <row r="123" spans="1:19" s="163" customFormat="1" ht="50.25" customHeight="1">
      <c r="A123" s="51">
        <v>14</v>
      </c>
      <c r="B123" s="51" t="s">
        <v>326</v>
      </c>
      <c r="C123" s="51" t="s">
        <v>695</v>
      </c>
      <c r="D123" s="51" t="s">
        <v>30</v>
      </c>
      <c r="E123" s="51" t="s">
        <v>331</v>
      </c>
      <c r="F123" s="51">
        <v>2018.1</v>
      </c>
      <c r="G123" s="51">
        <v>2018.12</v>
      </c>
      <c r="H123" s="51" t="s">
        <v>332</v>
      </c>
      <c r="I123" s="51">
        <v>5000</v>
      </c>
      <c r="J123" s="51"/>
      <c r="K123" s="51"/>
      <c r="L123" s="51">
        <v>5000</v>
      </c>
      <c r="M123" s="172"/>
      <c r="N123" s="51"/>
      <c r="O123" s="51">
        <v>5000</v>
      </c>
      <c r="P123" s="64">
        <v>100</v>
      </c>
      <c r="Q123" s="64" t="s">
        <v>611</v>
      </c>
      <c r="R123" s="44" t="s">
        <v>329</v>
      </c>
      <c r="S123" s="51" t="s">
        <v>70</v>
      </c>
    </row>
    <row r="124" spans="1:19" s="163" customFormat="1" ht="39.75" customHeight="1">
      <c r="A124" s="51">
        <v>15</v>
      </c>
      <c r="B124" s="51" t="s">
        <v>326</v>
      </c>
      <c r="C124" s="51" t="s">
        <v>697</v>
      </c>
      <c r="D124" s="51" t="s">
        <v>30</v>
      </c>
      <c r="E124" s="51" t="s">
        <v>333</v>
      </c>
      <c r="F124" s="51">
        <v>2018.3</v>
      </c>
      <c r="G124" s="51">
        <v>2018.12</v>
      </c>
      <c r="H124" s="51" t="s">
        <v>334</v>
      </c>
      <c r="I124" s="51">
        <v>5000</v>
      </c>
      <c r="J124" s="51"/>
      <c r="K124" s="51"/>
      <c r="L124" s="51">
        <v>5000</v>
      </c>
      <c r="M124" s="172"/>
      <c r="N124" s="51"/>
      <c r="O124" s="51">
        <v>5000</v>
      </c>
      <c r="P124" s="64">
        <v>60</v>
      </c>
      <c r="Q124" s="64" t="s">
        <v>612</v>
      </c>
      <c r="R124" s="44" t="s">
        <v>329</v>
      </c>
      <c r="S124" s="51" t="s">
        <v>70</v>
      </c>
    </row>
    <row r="125" spans="1:19" s="163" customFormat="1" ht="36" customHeight="1">
      <c r="A125" s="51">
        <v>16</v>
      </c>
      <c r="B125" s="51" t="s">
        <v>326</v>
      </c>
      <c r="C125" s="51" t="s">
        <v>335</v>
      </c>
      <c r="D125" s="51" t="s">
        <v>336</v>
      </c>
      <c r="E125" s="51" t="s">
        <v>337</v>
      </c>
      <c r="F125" s="51">
        <v>2018.3</v>
      </c>
      <c r="G125" s="51">
        <v>2020.12</v>
      </c>
      <c r="H125" s="51" t="s">
        <v>338</v>
      </c>
      <c r="I125" s="51">
        <v>27000</v>
      </c>
      <c r="J125" s="51"/>
      <c r="K125" s="51"/>
      <c r="L125" s="51">
        <v>27000</v>
      </c>
      <c r="M125" s="172"/>
      <c r="N125" s="51"/>
      <c r="O125" s="51">
        <v>10000</v>
      </c>
      <c r="P125" s="64">
        <v>200</v>
      </c>
      <c r="Q125" s="64" t="s">
        <v>613</v>
      </c>
      <c r="R125" s="44" t="s">
        <v>329</v>
      </c>
      <c r="S125" s="51" t="s">
        <v>70</v>
      </c>
    </row>
    <row r="126" spans="1:19" s="163" customFormat="1" ht="47.25" customHeight="1">
      <c r="A126" s="51">
        <v>17</v>
      </c>
      <c r="B126" s="51" t="s">
        <v>212</v>
      </c>
      <c r="C126" s="51" t="s">
        <v>696</v>
      </c>
      <c r="D126" s="51" t="s">
        <v>73</v>
      </c>
      <c r="E126" s="51" t="s">
        <v>339</v>
      </c>
      <c r="F126" s="51">
        <v>2017.1</v>
      </c>
      <c r="G126" s="51">
        <v>2018.12</v>
      </c>
      <c r="H126" s="51" t="s">
        <v>340</v>
      </c>
      <c r="I126" s="51">
        <v>1800</v>
      </c>
      <c r="J126" s="51"/>
      <c r="K126" s="51"/>
      <c r="L126" s="51">
        <v>1800</v>
      </c>
      <c r="M126" s="51"/>
      <c r="N126" s="51">
        <v>800</v>
      </c>
      <c r="O126" s="51">
        <v>1000</v>
      </c>
      <c r="P126" s="64">
        <v>300</v>
      </c>
      <c r="Q126" s="64" t="s">
        <v>841</v>
      </c>
      <c r="R126" s="44" t="s">
        <v>215</v>
      </c>
      <c r="S126" s="51" t="s">
        <v>70</v>
      </c>
    </row>
    <row r="127" spans="1:19" s="163" customFormat="1" ht="30.95" customHeight="1">
      <c r="A127" s="51">
        <v>18</v>
      </c>
      <c r="B127" s="51" t="s">
        <v>212</v>
      </c>
      <c r="C127" s="51" t="s">
        <v>341</v>
      </c>
      <c r="D127" s="51" t="s">
        <v>73</v>
      </c>
      <c r="E127" s="51" t="s">
        <v>342</v>
      </c>
      <c r="F127" s="51">
        <v>2016.1</v>
      </c>
      <c r="G127" s="51">
        <v>2018.12</v>
      </c>
      <c r="H127" s="51" t="s">
        <v>343</v>
      </c>
      <c r="I127" s="51">
        <v>3000</v>
      </c>
      <c r="J127" s="51"/>
      <c r="K127" s="51"/>
      <c r="L127" s="51">
        <v>3000</v>
      </c>
      <c r="M127" s="51"/>
      <c r="N127" s="51">
        <v>1800</v>
      </c>
      <c r="O127" s="51">
        <v>1200</v>
      </c>
      <c r="P127" s="64">
        <v>600</v>
      </c>
      <c r="Q127" s="64" t="s">
        <v>841</v>
      </c>
      <c r="R127" s="44" t="s">
        <v>215</v>
      </c>
      <c r="S127" s="51" t="s">
        <v>70</v>
      </c>
    </row>
    <row r="128" spans="1:19" s="163" customFormat="1" ht="48.75" customHeight="1">
      <c r="A128" s="51">
        <v>19</v>
      </c>
      <c r="B128" s="51" t="s">
        <v>212</v>
      </c>
      <c r="C128" s="51" t="s">
        <v>344</v>
      </c>
      <c r="D128" s="51" t="s">
        <v>30</v>
      </c>
      <c r="E128" s="51" t="s">
        <v>345</v>
      </c>
      <c r="F128" s="51">
        <v>2018.1</v>
      </c>
      <c r="G128" s="51">
        <v>2018.12</v>
      </c>
      <c r="H128" s="51" t="s">
        <v>346</v>
      </c>
      <c r="I128" s="51">
        <v>578</v>
      </c>
      <c r="J128" s="51"/>
      <c r="K128" s="51"/>
      <c r="L128" s="51">
        <v>578</v>
      </c>
      <c r="M128" s="51"/>
      <c r="N128" s="51"/>
      <c r="O128" s="51">
        <v>578</v>
      </c>
      <c r="P128" s="64">
        <v>380</v>
      </c>
      <c r="Q128" s="64" t="s">
        <v>841</v>
      </c>
      <c r="R128" s="44" t="s">
        <v>215</v>
      </c>
      <c r="S128" s="51" t="s">
        <v>70</v>
      </c>
    </row>
    <row r="129" spans="1:19" s="163" customFormat="1" ht="27" customHeight="1">
      <c r="A129" s="51">
        <v>20</v>
      </c>
      <c r="B129" s="51" t="s">
        <v>212</v>
      </c>
      <c r="C129" s="51" t="s">
        <v>347</v>
      </c>
      <c r="D129" s="51" t="s">
        <v>73</v>
      </c>
      <c r="E129" s="51" t="s">
        <v>74</v>
      </c>
      <c r="F129" s="51">
        <v>2017.1</v>
      </c>
      <c r="G129" s="51">
        <v>2018.12</v>
      </c>
      <c r="H129" s="51" t="s">
        <v>348</v>
      </c>
      <c r="I129" s="51">
        <v>1300</v>
      </c>
      <c r="J129" s="51"/>
      <c r="K129" s="51"/>
      <c r="L129" s="51">
        <v>1300</v>
      </c>
      <c r="M129" s="51"/>
      <c r="N129" s="51">
        <v>800</v>
      </c>
      <c r="O129" s="51">
        <v>500</v>
      </c>
      <c r="P129" s="64">
        <v>220</v>
      </c>
      <c r="Q129" s="64" t="s">
        <v>841</v>
      </c>
      <c r="R129" s="44" t="s">
        <v>215</v>
      </c>
      <c r="S129" s="51" t="s">
        <v>70</v>
      </c>
    </row>
    <row r="130" spans="1:19" s="163" customFormat="1" ht="26.1" customHeight="1">
      <c r="A130" s="51">
        <v>21</v>
      </c>
      <c r="B130" s="51" t="s">
        <v>212</v>
      </c>
      <c r="C130" s="51" t="s">
        <v>349</v>
      </c>
      <c r="D130" s="51" t="s">
        <v>73</v>
      </c>
      <c r="E130" s="51" t="s">
        <v>350</v>
      </c>
      <c r="F130" s="51">
        <v>2016.1</v>
      </c>
      <c r="G130" s="51">
        <v>2018.12</v>
      </c>
      <c r="H130" s="51" t="s">
        <v>351</v>
      </c>
      <c r="I130" s="51">
        <v>1270</v>
      </c>
      <c r="J130" s="51"/>
      <c r="K130" s="51"/>
      <c r="L130" s="51">
        <v>1270</v>
      </c>
      <c r="M130" s="51"/>
      <c r="N130" s="51">
        <v>770</v>
      </c>
      <c r="O130" s="51">
        <v>500</v>
      </c>
      <c r="P130" s="64">
        <v>210</v>
      </c>
      <c r="Q130" s="64" t="s">
        <v>841</v>
      </c>
      <c r="R130" s="44" t="s">
        <v>215</v>
      </c>
      <c r="S130" s="51" t="s">
        <v>70</v>
      </c>
    </row>
    <row r="131" spans="1:19" s="163" customFormat="1" ht="36" customHeight="1">
      <c r="A131" s="51">
        <v>22</v>
      </c>
      <c r="B131" s="51" t="s">
        <v>352</v>
      </c>
      <c r="C131" s="51" t="s">
        <v>353</v>
      </c>
      <c r="D131" s="51" t="s">
        <v>30</v>
      </c>
      <c r="E131" s="51" t="s">
        <v>352</v>
      </c>
      <c r="F131" s="51">
        <v>2018.1</v>
      </c>
      <c r="G131" s="51">
        <v>2019.12</v>
      </c>
      <c r="H131" s="51" t="s">
        <v>354</v>
      </c>
      <c r="I131" s="51">
        <v>6000</v>
      </c>
      <c r="J131" s="51"/>
      <c r="K131" s="51"/>
      <c r="L131" s="51">
        <v>6000</v>
      </c>
      <c r="M131" s="51"/>
      <c r="N131" s="51"/>
      <c r="O131" s="51">
        <v>3000</v>
      </c>
      <c r="P131" s="154">
        <v>960</v>
      </c>
      <c r="Q131" s="154" t="s">
        <v>355</v>
      </c>
      <c r="R131" s="44" t="s">
        <v>356</v>
      </c>
      <c r="S131" s="51" t="s">
        <v>70</v>
      </c>
    </row>
    <row r="132" spans="1:19" s="163" customFormat="1" ht="42.95" customHeight="1">
      <c r="A132" s="51">
        <v>23</v>
      </c>
      <c r="B132" s="51" t="s">
        <v>352</v>
      </c>
      <c r="C132" s="51" t="s">
        <v>357</v>
      </c>
      <c r="D132" s="51" t="s">
        <v>50</v>
      </c>
      <c r="E132" s="51" t="s">
        <v>352</v>
      </c>
      <c r="F132" s="51">
        <v>2018.1</v>
      </c>
      <c r="G132" s="51">
        <v>2018.12</v>
      </c>
      <c r="H132" s="51" t="s">
        <v>358</v>
      </c>
      <c r="I132" s="51">
        <v>720</v>
      </c>
      <c r="J132" s="51"/>
      <c r="K132" s="51"/>
      <c r="L132" s="51">
        <v>720</v>
      </c>
      <c r="M132" s="51"/>
      <c r="N132" s="51"/>
      <c r="O132" s="51">
        <v>720</v>
      </c>
      <c r="P132" s="154">
        <v>720</v>
      </c>
      <c r="Q132" s="154" t="s">
        <v>855</v>
      </c>
      <c r="R132" s="44" t="s">
        <v>356</v>
      </c>
      <c r="S132" s="51" t="s">
        <v>70</v>
      </c>
    </row>
    <row r="133" spans="1:19" s="163" customFormat="1" ht="36" customHeight="1">
      <c r="A133" s="51">
        <v>24</v>
      </c>
      <c r="B133" s="51" t="s">
        <v>352</v>
      </c>
      <c r="C133" s="51" t="s">
        <v>359</v>
      </c>
      <c r="D133" s="51" t="s">
        <v>50</v>
      </c>
      <c r="E133" s="51" t="s">
        <v>352</v>
      </c>
      <c r="F133" s="51">
        <v>2018.1</v>
      </c>
      <c r="G133" s="51">
        <v>2019.12</v>
      </c>
      <c r="H133" s="51" t="s">
        <v>360</v>
      </c>
      <c r="I133" s="51">
        <v>3000</v>
      </c>
      <c r="J133" s="51"/>
      <c r="K133" s="51"/>
      <c r="L133" s="51">
        <v>3000</v>
      </c>
      <c r="M133" s="51"/>
      <c r="N133" s="51"/>
      <c r="O133" s="51">
        <v>1500</v>
      </c>
      <c r="P133" s="154">
        <v>800</v>
      </c>
      <c r="Q133" s="154" t="s">
        <v>361</v>
      </c>
      <c r="R133" s="44" t="s">
        <v>356</v>
      </c>
      <c r="S133" s="51" t="s">
        <v>70</v>
      </c>
    </row>
    <row r="134" spans="1:19" s="163" customFormat="1" ht="39" customHeight="1">
      <c r="A134" s="51">
        <v>25</v>
      </c>
      <c r="B134" s="51" t="s">
        <v>352</v>
      </c>
      <c r="C134" s="51" t="s">
        <v>362</v>
      </c>
      <c r="D134" s="51" t="s">
        <v>336</v>
      </c>
      <c r="E134" s="51" t="s">
        <v>352</v>
      </c>
      <c r="F134" s="51">
        <v>2018.1</v>
      </c>
      <c r="G134" s="51">
        <v>2018.12</v>
      </c>
      <c r="H134" s="51" t="s">
        <v>363</v>
      </c>
      <c r="I134" s="51">
        <v>650</v>
      </c>
      <c r="J134" s="51"/>
      <c r="K134" s="51">
        <v>400</v>
      </c>
      <c r="L134" s="51">
        <v>250</v>
      </c>
      <c r="M134" s="172"/>
      <c r="N134" s="51"/>
      <c r="O134" s="51">
        <v>650</v>
      </c>
      <c r="P134" s="154">
        <v>320</v>
      </c>
      <c r="Q134" s="154" t="s">
        <v>364</v>
      </c>
      <c r="R134" s="44" t="s">
        <v>356</v>
      </c>
      <c r="S134" s="51" t="s">
        <v>70</v>
      </c>
    </row>
    <row r="135" spans="1:19" s="163" customFormat="1" ht="40.5" customHeight="1">
      <c r="A135" s="51">
        <v>26</v>
      </c>
      <c r="B135" s="51" t="s">
        <v>352</v>
      </c>
      <c r="C135" s="51" t="s">
        <v>365</v>
      </c>
      <c r="D135" s="51" t="s">
        <v>50</v>
      </c>
      <c r="E135" s="51" t="s">
        <v>352</v>
      </c>
      <c r="F135" s="51">
        <v>2018.1</v>
      </c>
      <c r="G135" s="51">
        <v>2018.12</v>
      </c>
      <c r="H135" s="51" t="s">
        <v>366</v>
      </c>
      <c r="I135" s="51">
        <v>680</v>
      </c>
      <c r="J135" s="51"/>
      <c r="K135" s="51">
        <v>400</v>
      </c>
      <c r="L135" s="51">
        <v>280</v>
      </c>
      <c r="M135" s="172"/>
      <c r="N135" s="51"/>
      <c r="O135" s="51">
        <v>680</v>
      </c>
      <c r="P135" s="154">
        <v>300</v>
      </c>
      <c r="Q135" s="154" t="s">
        <v>367</v>
      </c>
      <c r="R135" s="44" t="s">
        <v>356</v>
      </c>
      <c r="S135" s="51" t="s">
        <v>70</v>
      </c>
    </row>
    <row r="136" spans="1:19" s="163" customFormat="1" ht="29.1" customHeight="1">
      <c r="A136" s="51">
        <v>27</v>
      </c>
      <c r="B136" s="51" t="s">
        <v>318</v>
      </c>
      <c r="C136" s="51" t="s">
        <v>368</v>
      </c>
      <c r="D136" s="51" t="s">
        <v>336</v>
      </c>
      <c r="E136" s="51" t="s">
        <v>318</v>
      </c>
      <c r="F136" s="51">
        <v>2018.1</v>
      </c>
      <c r="G136" s="51">
        <v>2018.12</v>
      </c>
      <c r="H136" s="52" t="s">
        <v>369</v>
      </c>
      <c r="I136" s="51">
        <v>5000</v>
      </c>
      <c r="J136" s="51"/>
      <c r="K136" s="51"/>
      <c r="L136" s="51">
        <v>5000</v>
      </c>
      <c r="M136" s="51"/>
      <c r="N136" s="51"/>
      <c r="O136" s="51">
        <v>5000</v>
      </c>
      <c r="P136" s="64">
        <v>0</v>
      </c>
      <c r="Q136" s="64" t="s">
        <v>847</v>
      </c>
      <c r="R136" s="44" t="s">
        <v>370</v>
      </c>
      <c r="S136" s="51" t="s">
        <v>70</v>
      </c>
    </row>
    <row r="137" spans="1:19" s="163" customFormat="1" ht="42.95" customHeight="1">
      <c r="A137" s="51">
        <v>28</v>
      </c>
      <c r="B137" s="51" t="s">
        <v>318</v>
      </c>
      <c r="C137" s="51" t="s">
        <v>371</v>
      </c>
      <c r="D137" s="51" t="s">
        <v>30</v>
      </c>
      <c r="E137" s="51" t="s">
        <v>318</v>
      </c>
      <c r="F137" s="51">
        <v>2018.1</v>
      </c>
      <c r="G137" s="51">
        <v>2018.12</v>
      </c>
      <c r="H137" s="51" t="s">
        <v>372</v>
      </c>
      <c r="I137" s="51">
        <v>2000</v>
      </c>
      <c r="J137" s="51"/>
      <c r="K137" s="51"/>
      <c r="L137" s="51">
        <v>2000</v>
      </c>
      <c r="M137" s="51"/>
      <c r="N137" s="51"/>
      <c r="O137" s="51">
        <v>2000</v>
      </c>
      <c r="P137" s="64">
        <v>100</v>
      </c>
      <c r="Q137" s="64" t="s">
        <v>608</v>
      </c>
      <c r="R137" s="44" t="s">
        <v>370</v>
      </c>
      <c r="S137" s="51" t="s">
        <v>92</v>
      </c>
    </row>
    <row r="138" spans="1:19" s="163" customFormat="1" ht="30.75" customHeight="1">
      <c r="A138" s="51">
        <v>29</v>
      </c>
      <c r="B138" s="51" t="s">
        <v>313</v>
      </c>
      <c r="C138" s="51" t="s">
        <v>698</v>
      </c>
      <c r="D138" s="51" t="s">
        <v>73</v>
      </c>
      <c r="E138" s="51" t="s">
        <v>373</v>
      </c>
      <c r="F138" s="51">
        <v>2017.7</v>
      </c>
      <c r="G138" s="51">
        <v>2018.12</v>
      </c>
      <c r="H138" s="51" t="s">
        <v>374</v>
      </c>
      <c r="I138" s="51">
        <v>700</v>
      </c>
      <c r="J138" s="51"/>
      <c r="K138" s="51"/>
      <c r="L138" s="51">
        <v>700</v>
      </c>
      <c r="M138" s="51"/>
      <c r="N138" s="51">
        <v>200</v>
      </c>
      <c r="O138" s="51">
        <v>500</v>
      </c>
      <c r="P138" s="64">
        <v>50</v>
      </c>
      <c r="Q138" s="64" t="s">
        <v>856</v>
      </c>
      <c r="R138" s="44" t="s">
        <v>375</v>
      </c>
      <c r="S138" s="51" t="s">
        <v>376</v>
      </c>
    </row>
    <row r="139" spans="1:19" s="163" customFormat="1" ht="30" customHeight="1">
      <c r="A139" s="51">
        <v>30</v>
      </c>
      <c r="B139" s="51" t="s">
        <v>313</v>
      </c>
      <c r="C139" s="51" t="s">
        <v>377</v>
      </c>
      <c r="D139" s="51" t="s">
        <v>73</v>
      </c>
      <c r="E139" s="51" t="s">
        <v>378</v>
      </c>
      <c r="F139" s="51">
        <v>2017.7</v>
      </c>
      <c r="G139" s="51">
        <v>2018.12</v>
      </c>
      <c r="H139" s="51" t="s">
        <v>379</v>
      </c>
      <c r="I139" s="51">
        <v>700</v>
      </c>
      <c r="J139" s="51"/>
      <c r="K139" s="51"/>
      <c r="L139" s="51">
        <v>700</v>
      </c>
      <c r="M139" s="51"/>
      <c r="N139" s="51">
        <v>300</v>
      </c>
      <c r="O139" s="51">
        <v>400</v>
      </c>
      <c r="P139" s="64">
        <v>100</v>
      </c>
      <c r="Q139" s="64" t="s">
        <v>857</v>
      </c>
      <c r="R139" s="44" t="s">
        <v>375</v>
      </c>
      <c r="S139" s="51" t="s">
        <v>376</v>
      </c>
    </row>
    <row r="140" spans="1:19" s="163" customFormat="1" ht="135.75" customHeight="1">
      <c r="A140" s="51">
        <v>31</v>
      </c>
      <c r="B140" s="51" t="s">
        <v>380</v>
      </c>
      <c r="C140" s="51" t="s">
        <v>381</v>
      </c>
      <c r="D140" s="51" t="s">
        <v>30</v>
      </c>
      <c r="E140" s="51" t="s">
        <v>382</v>
      </c>
      <c r="F140" s="51">
        <v>2018.1</v>
      </c>
      <c r="G140" s="51">
        <v>2020.12</v>
      </c>
      <c r="H140" s="170" t="s">
        <v>383</v>
      </c>
      <c r="I140" s="51">
        <v>16000</v>
      </c>
      <c r="J140" s="51"/>
      <c r="K140" s="51">
        <v>6000</v>
      </c>
      <c r="L140" s="51">
        <v>10000</v>
      </c>
      <c r="M140" s="51"/>
      <c r="N140" s="51"/>
      <c r="O140" s="51">
        <v>2000</v>
      </c>
      <c r="P140" s="64">
        <v>500</v>
      </c>
      <c r="Q140" s="64" t="s">
        <v>858</v>
      </c>
      <c r="R140" s="44" t="s">
        <v>384</v>
      </c>
      <c r="S140" s="51" t="s">
        <v>92</v>
      </c>
    </row>
    <row r="141" spans="1:19" s="61" customFormat="1" ht="77.25" customHeight="1">
      <c r="A141" s="51">
        <v>32</v>
      </c>
      <c r="B141" s="51" t="s">
        <v>316</v>
      </c>
      <c r="C141" s="51" t="s">
        <v>631</v>
      </c>
      <c r="D141" s="51" t="s">
        <v>30</v>
      </c>
      <c r="E141" s="51" t="s">
        <v>385</v>
      </c>
      <c r="F141" s="51">
        <v>2018.2</v>
      </c>
      <c r="G141" s="51">
        <v>2019.12</v>
      </c>
      <c r="H141" s="51" t="s">
        <v>386</v>
      </c>
      <c r="I141" s="51">
        <v>3500</v>
      </c>
      <c r="J141" s="51"/>
      <c r="K141" s="51">
        <v>2800</v>
      </c>
      <c r="L141" s="51">
        <v>700</v>
      </c>
      <c r="M141" s="51"/>
      <c r="N141" s="51"/>
      <c r="O141" s="51">
        <v>3000</v>
      </c>
      <c r="P141" s="146">
        <v>1260</v>
      </c>
      <c r="Q141" s="146" t="s">
        <v>859</v>
      </c>
      <c r="R141" s="44" t="s">
        <v>387</v>
      </c>
      <c r="S141" s="51" t="s">
        <v>92</v>
      </c>
    </row>
    <row r="142" spans="1:19" s="61" customFormat="1" ht="74.25" customHeight="1">
      <c r="A142" s="51">
        <v>33</v>
      </c>
      <c r="B142" s="51" t="s">
        <v>316</v>
      </c>
      <c r="C142" s="51" t="s">
        <v>388</v>
      </c>
      <c r="D142" s="51" t="s">
        <v>30</v>
      </c>
      <c r="E142" s="51" t="s">
        <v>389</v>
      </c>
      <c r="F142" s="51">
        <v>2018.2</v>
      </c>
      <c r="G142" s="51">
        <v>2019.12</v>
      </c>
      <c r="H142" s="51" t="s">
        <v>390</v>
      </c>
      <c r="I142" s="51">
        <v>1600</v>
      </c>
      <c r="J142" s="51"/>
      <c r="K142" s="51">
        <v>1000</v>
      </c>
      <c r="L142" s="51">
        <v>600</v>
      </c>
      <c r="M142" s="51"/>
      <c r="N142" s="51"/>
      <c r="O142" s="51">
        <v>1200</v>
      </c>
      <c r="P142" s="146">
        <v>560</v>
      </c>
      <c r="Q142" s="146" t="s">
        <v>860</v>
      </c>
      <c r="R142" s="44" t="s">
        <v>387</v>
      </c>
      <c r="S142" s="51" t="s">
        <v>92</v>
      </c>
    </row>
    <row r="143" spans="1:19" s="163" customFormat="1" ht="42" customHeight="1">
      <c r="A143" s="51">
        <v>34</v>
      </c>
      <c r="B143" s="51" t="s">
        <v>391</v>
      </c>
      <c r="C143" s="51" t="s">
        <v>701</v>
      </c>
      <c r="D143" s="51" t="s">
        <v>30</v>
      </c>
      <c r="E143" s="51" t="s">
        <v>391</v>
      </c>
      <c r="F143" s="51">
        <v>2018.1</v>
      </c>
      <c r="G143" s="51">
        <v>2018.12</v>
      </c>
      <c r="H143" s="51" t="s">
        <v>319</v>
      </c>
      <c r="I143" s="51">
        <v>2000</v>
      </c>
      <c r="J143" s="51"/>
      <c r="K143" s="51"/>
      <c r="L143" s="51">
        <v>2000</v>
      </c>
      <c r="M143" s="51"/>
      <c r="N143" s="51"/>
      <c r="O143" s="51">
        <v>2000</v>
      </c>
      <c r="P143" s="64">
        <v>2000</v>
      </c>
      <c r="Q143" s="64" t="s">
        <v>855</v>
      </c>
      <c r="R143" s="44" t="s">
        <v>392</v>
      </c>
      <c r="S143" s="51" t="s">
        <v>70</v>
      </c>
    </row>
    <row r="144" spans="1:19" s="163" customFormat="1" ht="30" customHeight="1">
      <c r="A144" s="51">
        <v>35</v>
      </c>
      <c r="B144" s="51" t="s">
        <v>391</v>
      </c>
      <c r="C144" s="51" t="s">
        <v>702</v>
      </c>
      <c r="D144" s="51" t="s">
        <v>30</v>
      </c>
      <c r="E144" s="51" t="s">
        <v>393</v>
      </c>
      <c r="F144" s="51">
        <v>2018.1</v>
      </c>
      <c r="G144" s="51">
        <v>2020.12</v>
      </c>
      <c r="H144" s="51" t="s">
        <v>394</v>
      </c>
      <c r="I144" s="51">
        <v>3000</v>
      </c>
      <c r="J144" s="51"/>
      <c r="K144" s="51"/>
      <c r="L144" s="51">
        <v>3000</v>
      </c>
      <c r="M144" s="51"/>
      <c r="N144" s="51"/>
      <c r="O144" s="51">
        <v>1500</v>
      </c>
      <c r="P144" s="64">
        <v>1200</v>
      </c>
      <c r="Q144" s="64" t="s">
        <v>841</v>
      </c>
      <c r="R144" s="44" t="s">
        <v>392</v>
      </c>
      <c r="S144" s="51" t="s">
        <v>70</v>
      </c>
    </row>
    <row r="145" spans="1:19" s="163" customFormat="1" ht="53.25" customHeight="1">
      <c r="A145" s="51">
        <v>36</v>
      </c>
      <c r="B145" s="51" t="s">
        <v>391</v>
      </c>
      <c r="C145" s="51" t="s">
        <v>395</v>
      </c>
      <c r="D145" s="51" t="s">
        <v>30</v>
      </c>
      <c r="E145" s="51" t="s">
        <v>396</v>
      </c>
      <c r="F145" s="51">
        <v>2018.1</v>
      </c>
      <c r="G145" s="51">
        <v>2019.12</v>
      </c>
      <c r="H145" s="51" t="s">
        <v>397</v>
      </c>
      <c r="I145" s="51">
        <v>3000</v>
      </c>
      <c r="J145" s="51"/>
      <c r="K145" s="51"/>
      <c r="L145" s="51">
        <v>3000</v>
      </c>
      <c r="M145" s="51"/>
      <c r="N145" s="51"/>
      <c r="O145" s="51">
        <v>2000</v>
      </c>
      <c r="P145" s="64">
        <v>1500</v>
      </c>
      <c r="Q145" s="64" t="s">
        <v>841</v>
      </c>
      <c r="R145" s="44" t="s">
        <v>392</v>
      </c>
      <c r="S145" s="51" t="s">
        <v>70</v>
      </c>
    </row>
    <row r="146" spans="1:19" s="163" customFormat="1" ht="42.75" customHeight="1">
      <c r="A146" s="51">
        <v>37</v>
      </c>
      <c r="B146" s="51" t="s">
        <v>391</v>
      </c>
      <c r="C146" s="51" t="s">
        <v>704</v>
      </c>
      <c r="D146" s="51" t="s">
        <v>73</v>
      </c>
      <c r="E146" s="51" t="s">
        <v>398</v>
      </c>
      <c r="F146" s="51">
        <v>2017.1</v>
      </c>
      <c r="G146" s="51">
        <v>2018.12</v>
      </c>
      <c r="H146" s="51" t="s">
        <v>399</v>
      </c>
      <c r="I146" s="51">
        <v>1000</v>
      </c>
      <c r="J146" s="51"/>
      <c r="K146" s="51"/>
      <c r="L146" s="51">
        <v>1000</v>
      </c>
      <c r="M146" s="51"/>
      <c r="N146" s="51">
        <v>600</v>
      </c>
      <c r="O146" s="51">
        <v>400</v>
      </c>
      <c r="P146" s="64">
        <v>400</v>
      </c>
      <c r="Q146" s="64" t="s">
        <v>855</v>
      </c>
      <c r="R146" s="44" t="s">
        <v>392</v>
      </c>
      <c r="S146" s="51" t="s">
        <v>70</v>
      </c>
    </row>
    <row r="147" spans="1:19" s="163" customFormat="1" ht="53.25" customHeight="1">
      <c r="A147" s="51">
        <v>38</v>
      </c>
      <c r="B147" s="51" t="s">
        <v>391</v>
      </c>
      <c r="C147" s="51" t="s">
        <v>400</v>
      </c>
      <c r="D147" s="51" t="s">
        <v>73</v>
      </c>
      <c r="E147" s="51" t="s">
        <v>401</v>
      </c>
      <c r="F147" s="51">
        <v>2017.11</v>
      </c>
      <c r="G147" s="51">
        <v>2020.11</v>
      </c>
      <c r="H147" s="51" t="s">
        <v>703</v>
      </c>
      <c r="I147" s="51">
        <v>4600</v>
      </c>
      <c r="J147" s="51"/>
      <c r="K147" s="51"/>
      <c r="L147" s="51">
        <v>4600</v>
      </c>
      <c r="M147" s="51"/>
      <c r="N147" s="183">
        <v>200</v>
      </c>
      <c r="O147" s="183">
        <v>1000</v>
      </c>
      <c r="P147" s="155">
        <v>500</v>
      </c>
      <c r="Q147" s="64" t="s">
        <v>841</v>
      </c>
      <c r="R147" s="44" t="s">
        <v>392</v>
      </c>
      <c r="S147" s="51" t="s">
        <v>92</v>
      </c>
    </row>
    <row r="148" spans="1:19" s="163" customFormat="1" ht="27.95" customHeight="1">
      <c r="A148" s="45" t="s">
        <v>402</v>
      </c>
      <c r="B148" s="45"/>
      <c r="C148" s="45" t="s">
        <v>403</v>
      </c>
      <c r="D148" s="45"/>
      <c r="E148" s="45"/>
      <c r="F148" s="45"/>
      <c r="G148" s="45"/>
      <c r="H148" s="45"/>
      <c r="I148" s="45">
        <f t="shared" ref="I148:P148" si="19">SUM(I149:I177)</f>
        <v>351700</v>
      </c>
      <c r="J148" s="45">
        <f t="shared" si="19"/>
        <v>0</v>
      </c>
      <c r="K148" s="45">
        <f t="shared" si="19"/>
        <v>5000</v>
      </c>
      <c r="L148" s="45">
        <f t="shared" si="19"/>
        <v>346700</v>
      </c>
      <c r="M148" s="45">
        <f t="shared" si="19"/>
        <v>0</v>
      </c>
      <c r="N148" s="45">
        <f t="shared" si="19"/>
        <v>22000</v>
      </c>
      <c r="O148" s="45">
        <f t="shared" si="19"/>
        <v>243700</v>
      </c>
      <c r="P148" s="144">
        <f t="shared" si="19"/>
        <v>60050</v>
      </c>
      <c r="Q148" s="124"/>
      <c r="R148" s="43"/>
      <c r="S148" s="51"/>
    </row>
    <row r="149" spans="1:19" s="61" customFormat="1" ht="61.5" customHeight="1">
      <c r="A149" s="52">
        <v>1</v>
      </c>
      <c r="B149" s="52" t="s">
        <v>61</v>
      </c>
      <c r="C149" s="52" t="s">
        <v>705</v>
      </c>
      <c r="D149" s="52" t="s">
        <v>30</v>
      </c>
      <c r="E149" s="52" t="s">
        <v>61</v>
      </c>
      <c r="F149" s="52">
        <v>2018.1</v>
      </c>
      <c r="G149" s="52">
        <v>2018.6</v>
      </c>
      <c r="H149" s="52" t="s">
        <v>404</v>
      </c>
      <c r="I149" s="52">
        <v>15000</v>
      </c>
      <c r="J149" s="52"/>
      <c r="K149" s="52">
        <v>5000</v>
      </c>
      <c r="L149" s="52">
        <v>10000</v>
      </c>
      <c r="M149" s="52"/>
      <c r="N149" s="52"/>
      <c r="O149" s="52">
        <v>15000</v>
      </c>
      <c r="P149" s="156">
        <v>8000</v>
      </c>
      <c r="Q149" s="108" t="s">
        <v>405</v>
      </c>
      <c r="R149" s="162" t="s">
        <v>64</v>
      </c>
      <c r="S149" s="51" t="s">
        <v>65</v>
      </c>
    </row>
    <row r="150" spans="1:19" s="61" customFormat="1" ht="37.5" customHeight="1">
      <c r="A150" s="52">
        <v>2</v>
      </c>
      <c r="B150" s="52" t="s">
        <v>61</v>
      </c>
      <c r="C150" s="52" t="s">
        <v>406</v>
      </c>
      <c r="D150" s="52" t="s">
        <v>30</v>
      </c>
      <c r="E150" s="52" t="s">
        <v>61</v>
      </c>
      <c r="F150" s="164" t="s">
        <v>407</v>
      </c>
      <c r="G150" s="164" t="s">
        <v>408</v>
      </c>
      <c r="H150" s="52" t="s">
        <v>409</v>
      </c>
      <c r="I150" s="52">
        <v>5000</v>
      </c>
      <c r="J150" s="52"/>
      <c r="K150" s="52"/>
      <c r="L150" s="52">
        <v>5000</v>
      </c>
      <c r="M150" s="52"/>
      <c r="N150" s="52"/>
      <c r="O150" s="52">
        <v>5000</v>
      </c>
      <c r="P150" s="156">
        <v>3000</v>
      </c>
      <c r="Q150" s="108" t="s">
        <v>410</v>
      </c>
      <c r="R150" s="162" t="s">
        <v>64</v>
      </c>
      <c r="S150" s="51" t="s">
        <v>65</v>
      </c>
    </row>
    <row r="151" spans="1:19" s="61" customFormat="1" ht="74.25" customHeight="1">
      <c r="A151" s="52">
        <v>3</v>
      </c>
      <c r="B151" s="52" t="s">
        <v>61</v>
      </c>
      <c r="C151" s="52" t="s">
        <v>411</v>
      </c>
      <c r="D151" s="52" t="s">
        <v>30</v>
      </c>
      <c r="E151" s="52" t="s">
        <v>61</v>
      </c>
      <c r="F151" s="164" t="s">
        <v>407</v>
      </c>
      <c r="G151" s="164" t="s">
        <v>408</v>
      </c>
      <c r="H151" s="52" t="s">
        <v>412</v>
      </c>
      <c r="I151" s="52">
        <v>5000</v>
      </c>
      <c r="J151" s="52"/>
      <c r="K151" s="52"/>
      <c r="L151" s="52">
        <v>5000</v>
      </c>
      <c r="M151" s="52"/>
      <c r="N151" s="52"/>
      <c r="O151" s="52">
        <v>5000</v>
      </c>
      <c r="P151" s="156">
        <v>2100</v>
      </c>
      <c r="Q151" s="108" t="s">
        <v>413</v>
      </c>
      <c r="R151" s="162" t="s">
        <v>64</v>
      </c>
      <c r="S151" s="51" t="s">
        <v>65</v>
      </c>
    </row>
    <row r="152" spans="1:19" s="61" customFormat="1" ht="33" customHeight="1">
      <c r="A152" s="52">
        <v>4</v>
      </c>
      <c r="B152" s="52" t="s">
        <v>61</v>
      </c>
      <c r="C152" s="52" t="s">
        <v>414</v>
      </c>
      <c r="D152" s="52" t="s">
        <v>30</v>
      </c>
      <c r="E152" s="52" t="s">
        <v>61</v>
      </c>
      <c r="F152" s="164" t="s">
        <v>415</v>
      </c>
      <c r="G152" s="164" t="s">
        <v>408</v>
      </c>
      <c r="H152" s="52" t="s">
        <v>416</v>
      </c>
      <c r="I152" s="52">
        <v>10000</v>
      </c>
      <c r="J152" s="52"/>
      <c r="K152" s="52"/>
      <c r="L152" s="52">
        <v>10000</v>
      </c>
      <c r="M152" s="52"/>
      <c r="N152" s="52"/>
      <c r="O152" s="52">
        <v>10000</v>
      </c>
      <c r="P152" s="156">
        <v>3500</v>
      </c>
      <c r="Q152" s="108" t="s">
        <v>417</v>
      </c>
      <c r="R152" s="162" t="s">
        <v>64</v>
      </c>
      <c r="S152" s="51" t="s">
        <v>65</v>
      </c>
    </row>
    <row r="153" spans="1:19" s="61" customFormat="1" ht="88.5" customHeight="1">
      <c r="A153" s="52">
        <v>5</v>
      </c>
      <c r="B153" s="52" t="s">
        <v>61</v>
      </c>
      <c r="C153" s="52" t="s">
        <v>706</v>
      </c>
      <c r="D153" s="52" t="s">
        <v>30</v>
      </c>
      <c r="E153" s="52" t="s">
        <v>61</v>
      </c>
      <c r="F153" s="164" t="s">
        <v>418</v>
      </c>
      <c r="G153" s="164" t="s">
        <v>408</v>
      </c>
      <c r="H153" s="52" t="s">
        <v>419</v>
      </c>
      <c r="I153" s="52">
        <v>10000</v>
      </c>
      <c r="J153" s="52"/>
      <c r="K153" s="52"/>
      <c r="L153" s="52">
        <v>10000</v>
      </c>
      <c r="M153" s="52"/>
      <c r="N153" s="52"/>
      <c r="O153" s="52">
        <v>10000</v>
      </c>
      <c r="P153" s="156">
        <v>3000</v>
      </c>
      <c r="Q153" s="108" t="s">
        <v>420</v>
      </c>
      <c r="R153" s="162" t="s">
        <v>64</v>
      </c>
      <c r="S153" s="51" t="s">
        <v>65</v>
      </c>
    </row>
    <row r="154" spans="1:19" s="61" customFormat="1" ht="24.95" customHeight="1">
      <c r="A154" s="52">
        <v>6</v>
      </c>
      <c r="B154" s="52" t="s">
        <v>61</v>
      </c>
      <c r="C154" s="52" t="s">
        <v>421</v>
      </c>
      <c r="D154" s="52" t="s">
        <v>30</v>
      </c>
      <c r="E154" s="52" t="s">
        <v>61</v>
      </c>
      <c r="F154" s="164" t="s">
        <v>418</v>
      </c>
      <c r="G154" s="164" t="s">
        <v>130</v>
      </c>
      <c r="H154" s="52" t="s">
        <v>422</v>
      </c>
      <c r="I154" s="52">
        <v>8000</v>
      </c>
      <c r="J154" s="52"/>
      <c r="K154" s="52"/>
      <c r="L154" s="52">
        <v>8000</v>
      </c>
      <c r="M154" s="52"/>
      <c r="N154" s="52"/>
      <c r="O154" s="52">
        <v>8000</v>
      </c>
      <c r="P154" s="156">
        <v>2600</v>
      </c>
      <c r="Q154" s="108" t="s">
        <v>420</v>
      </c>
      <c r="R154" s="162" t="s">
        <v>64</v>
      </c>
      <c r="S154" s="51" t="s">
        <v>65</v>
      </c>
    </row>
    <row r="155" spans="1:19" s="61" customFormat="1" ht="54" customHeight="1">
      <c r="A155" s="52">
        <v>7</v>
      </c>
      <c r="B155" s="52" t="s">
        <v>61</v>
      </c>
      <c r="C155" s="52" t="s">
        <v>423</v>
      </c>
      <c r="D155" s="52" t="s">
        <v>30</v>
      </c>
      <c r="E155" s="52" t="s">
        <v>61</v>
      </c>
      <c r="F155" s="164" t="s">
        <v>407</v>
      </c>
      <c r="G155" s="164" t="s">
        <v>408</v>
      </c>
      <c r="H155" s="52" t="s">
        <v>424</v>
      </c>
      <c r="I155" s="52">
        <v>11000</v>
      </c>
      <c r="J155" s="52"/>
      <c r="K155" s="52"/>
      <c r="L155" s="52">
        <v>11000</v>
      </c>
      <c r="M155" s="52"/>
      <c r="N155" s="52"/>
      <c r="O155" s="52">
        <v>11000</v>
      </c>
      <c r="P155" s="156">
        <v>3000</v>
      </c>
      <c r="Q155" s="108" t="s">
        <v>425</v>
      </c>
      <c r="R155" s="162" t="s">
        <v>64</v>
      </c>
      <c r="S155" s="51" t="s">
        <v>65</v>
      </c>
    </row>
    <row r="156" spans="1:19" s="61" customFormat="1" ht="38.25" customHeight="1">
      <c r="A156" s="52">
        <v>8</v>
      </c>
      <c r="B156" s="52" t="s">
        <v>61</v>
      </c>
      <c r="C156" s="52" t="s">
        <v>426</v>
      </c>
      <c r="D156" s="52" t="s">
        <v>30</v>
      </c>
      <c r="E156" s="52" t="s">
        <v>61</v>
      </c>
      <c r="F156" s="164" t="s">
        <v>427</v>
      </c>
      <c r="G156" s="164" t="s">
        <v>161</v>
      </c>
      <c r="H156" s="52" t="s">
        <v>428</v>
      </c>
      <c r="I156" s="52">
        <v>30000</v>
      </c>
      <c r="J156" s="52"/>
      <c r="K156" s="52"/>
      <c r="L156" s="52">
        <v>30000</v>
      </c>
      <c r="M156" s="52"/>
      <c r="N156" s="52"/>
      <c r="O156" s="52">
        <v>15000</v>
      </c>
      <c r="P156" s="156">
        <v>1000</v>
      </c>
      <c r="Q156" s="108" t="s">
        <v>429</v>
      </c>
      <c r="R156" s="162" t="s">
        <v>64</v>
      </c>
      <c r="S156" s="51" t="s">
        <v>65</v>
      </c>
    </row>
    <row r="157" spans="1:19" s="61" customFormat="1" ht="33" customHeight="1">
      <c r="A157" s="52">
        <v>9</v>
      </c>
      <c r="B157" s="52" t="s">
        <v>61</v>
      </c>
      <c r="C157" s="52" t="s">
        <v>430</v>
      </c>
      <c r="D157" s="52" t="s">
        <v>30</v>
      </c>
      <c r="E157" s="52" t="s">
        <v>61</v>
      </c>
      <c r="F157" s="164" t="s">
        <v>407</v>
      </c>
      <c r="G157" s="164" t="s">
        <v>408</v>
      </c>
      <c r="H157" s="52" t="s">
        <v>708</v>
      </c>
      <c r="I157" s="52">
        <v>5000</v>
      </c>
      <c r="J157" s="52"/>
      <c r="K157" s="52"/>
      <c r="L157" s="52">
        <v>5000</v>
      </c>
      <c r="M157" s="52"/>
      <c r="N157" s="52"/>
      <c r="O157" s="52">
        <v>5000</v>
      </c>
      <c r="P157" s="156">
        <v>3000</v>
      </c>
      <c r="Q157" s="108" t="s">
        <v>431</v>
      </c>
      <c r="R157" s="162" t="s">
        <v>64</v>
      </c>
      <c r="S157" s="51" t="s">
        <v>65</v>
      </c>
    </row>
    <row r="158" spans="1:19" s="61" customFormat="1" ht="45" customHeight="1">
      <c r="A158" s="52">
        <v>10</v>
      </c>
      <c r="B158" s="52" t="s">
        <v>61</v>
      </c>
      <c r="C158" s="52" t="s">
        <v>707</v>
      </c>
      <c r="D158" s="52" t="s">
        <v>30</v>
      </c>
      <c r="E158" s="52" t="s">
        <v>61</v>
      </c>
      <c r="F158" s="164" t="s">
        <v>407</v>
      </c>
      <c r="G158" s="164" t="s">
        <v>408</v>
      </c>
      <c r="H158" s="52" t="s">
        <v>432</v>
      </c>
      <c r="I158" s="52">
        <v>8000</v>
      </c>
      <c r="J158" s="52"/>
      <c r="K158" s="52"/>
      <c r="L158" s="52">
        <v>8000</v>
      </c>
      <c r="M158" s="52"/>
      <c r="N158" s="52"/>
      <c r="O158" s="52">
        <v>8000</v>
      </c>
      <c r="P158" s="156">
        <v>3000</v>
      </c>
      <c r="Q158" s="108" t="s">
        <v>431</v>
      </c>
      <c r="R158" s="162" t="s">
        <v>64</v>
      </c>
      <c r="S158" s="51" t="s">
        <v>65</v>
      </c>
    </row>
    <row r="159" spans="1:19" s="61" customFormat="1" ht="80.25" customHeight="1">
      <c r="A159" s="52">
        <v>11</v>
      </c>
      <c r="B159" s="52" t="s">
        <v>61</v>
      </c>
      <c r="C159" s="52" t="s">
        <v>433</v>
      </c>
      <c r="D159" s="52" t="s">
        <v>30</v>
      </c>
      <c r="E159" s="52" t="s">
        <v>61</v>
      </c>
      <c r="F159" s="164" t="s">
        <v>434</v>
      </c>
      <c r="G159" s="164" t="s">
        <v>408</v>
      </c>
      <c r="H159" s="52" t="s">
        <v>435</v>
      </c>
      <c r="I159" s="52">
        <v>10500</v>
      </c>
      <c r="J159" s="52"/>
      <c r="K159" s="52"/>
      <c r="L159" s="52">
        <v>10500</v>
      </c>
      <c r="M159" s="52"/>
      <c r="N159" s="52"/>
      <c r="O159" s="52">
        <v>10500</v>
      </c>
      <c r="P159" s="156">
        <v>1000</v>
      </c>
      <c r="Q159" s="108" t="s">
        <v>436</v>
      </c>
      <c r="R159" s="162" t="s">
        <v>64</v>
      </c>
      <c r="S159" s="51" t="s">
        <v>65</v>
      </c>
    </row>
    <row r="160" spans="1:19" s="61" customFormat="1" ht="45" customHeight="1">
      <c r="A160" s="52">
        <v>12</v>
      </c>
      <c r="B160" s="52" t="s">
        <v>61</v>
      </c>
      <c r="C160" s="52" t="s">
        <v>437</v>
      </c>
      <c r="D160" s="52" t="s">
        <v>30</v>
      </c>
      <c r="E160" s="52" t="s">
        <v>61</v>
      </c>
      <c r="F160" s="164" t="s">
        <v>434</v>
      </c>
      <c r="G160" s="164" t="s">
        <v>438</v>
      </c>
      <c r="H160" s="52" t="s">
        <v>439</v>
      </c>
      <c r="I160" s="52">
        <v>15000</v>
      </c>
      <c r="J160" s="52"/>
      <c r="K160" s="52"/>
      <c r="L160" s="52">
        <v>15000</v>
      </c>
      <c r="M160" s="52"/>
      <c r="N160" s="52"/>
      <c r="O160" s="52">
        <v>10000</v>
      </c>
      <c r="P160" s="156">
        <v>500</v>
      </c>
      <c r="Q160" s="108" t="s">
        <v>440</v>
      </c>
      <c r="R160" s="162" t="s">
        <v>64</v>
      </c>
      <c r="S160" s="51" t="s">
        <v>65</v>
      </c>
    </row>
    <row r="161" spans="1:19" s="61" customFormat="1" ht="33" customHeight="1">
      <c r="A161" s="52">
        <v>13</v>
      </c>
      <c r="B161" s="52" t="s">
        <v>61</v>
      </c>
      <c r="C161" s="52" t="s">
        <v>441</v>
      </c>
      <c r="D161" s="52" t="s">
        <v>30</v>
      </c>
      <c r="E161" s="52" t="s">
        <v>61</v>
      </c>
      <c r="F161" s="164" t="s">
        <v>442</v>
      </c>
      <c r="G161" s="164" t="s">
        <v>443</v>
      </c>
      <c r="H161" s="52" t="s">
        <v>444</v>
      </c>
      <c r="I161" s="52">
        <v>15000</v>
      </c>
      <c r="J161" s="52"/>
      <c r="K161" s="52"/>
      <c r="L161" s="52">
        <v>15000</v>
      </c>
      <c r="M161" s="52"/>
      <c r="N161" s="52"/>
      <c r="O161" s="52">
        <v>10000</v>
      </c>
      <c r="P161" s="156">
        <v>300</v>
      </c>
      <c r="Q161" s="108" t="s">
        <v>436</v>
      </c>
      <c r="R161" s="162" t="s">
        <v>64</v>
      </c>
      <c r="S161" s="51" t="s">
        <v>65</v>
      </c>
    </row>
    <row r="162" spans="1:19" s="61" customFormat="1" ht="44.1" customHeight="1">
      <c r="A162" s="52">
        <v>14</v>
      </c>
      <c r="B162" s="52" t="s">
        <v>61</v>
      </c>
      <c r="C162" s="52" t="s">
        <v>709</v>
      </c>
      <c r="D162" s="52" t="s">
        <v>30</v>
      </c>
      <c r="E162" s="52" t="s">
        <v>61</v>
      </c>
      <c r="F162" s="164" t="s">
        <v>434</v>
      </c>
      <c r="G162" s="164" t="s">
        <v>168</v>
      </c>
      <c r="H162" s="52" t="s">
        <v>445</v>
      </c>
      <c r="I162" s="52">
        <v>16000</v>
      </c>
      <c r="J162" s="52"/>
      <c r="K162" s="52"/>
      <c r="L162" s="52">
        <v>16000</v>
      </c>
      <c r="M162" s="52"/>
      <c r="N162" s="52"/>
      <c r="O162" s="52">
        <v>10000</v>
      </c>
      <c r="P162" s="156">
        <v>1000</v>
      </c>
      <c r="Q162" s="108" t="s">
        <v>440</v>
      </c>
      <c r="R162" s="162" t="s">
        <v>64</v>
      </c>
      <c r="S162" s="51" t="s">
        <v>65</v>
      </c>
    </row>
    <row r="163" spans="1:19" s="61" customFormat="1" ht="68.099999999999994" customHeight="1">
      <c r="A163" s="52">
        <v>15</v>
      </c>
      <c r="B163" s="52" t="s">
        <v>61</v>
      </c>
      <c r="C163" s="52" t="s">
        <v>710</v>
      </c>
      <c r="D163" s="52" t="s">
        <v>30</v>
      </c>
      <c r="E163" s="52" t="s">
        <v>61</v>
      </c>
      <c r="F163" s="164" t="s">
        <v>434</v>
      </c>
      <c r="G163" s="164" t="s">
        <v>168</v>
      </c>
      <c r="H163" s="52" t="s">
        <v>446</v>
      </c>
      <c r="I163" s="52">
        <v>32000</v>
      </c>
      <c r="J163" s="52"/>
      <c r="K163" s="52"/>
      <c r="L163" s="52">
        <v>32000</v>
      </c>
      <c r="M163" s="52"/>
      <c r="N163" s="52"/>
      <c r="O163" s="52">
        <v>20000</v>
      </c>
      <c r="P163" s="156">
        <v>5000</v>
      </c>
      <c r="Q163" s="108" t="s">
        <v>447</v>
      </c>
      <c r="R163" s="162" t="s">
        <v>64</v>
      </c>
      <c r="S163" s="51" t="s">
        <v>65</v>
      </c>
    </row>
    <row r="164" spans="1:19" s="61" customFormat="1" ht="51.95" customHeight="1">
      <c r="A164" s="52">
        <v>16</v>
      </c>
      <c r="B164" s="52" t="s">
        <v>61</v>
      </c>
      <c r="C164" s="52" t="s">
        <v>448</v>
      </c>
      <c r="D164" s="52" t="s">
        <v>449</v>
      </c>
      <c r="E164" s="52" t="s">
        <v>61</v>
      </c>
      <c r="F164" s="164" t="s">
        <v>407</v>
      </c>
      <c r="G164" s="164" t="s">
        <v>168</v>
      </c>
      <c r="H164" s="52" t="s">
        <v>450</v>
      </c>
      <c r="I164" s="52">
        <v>18000</v>
      </c>
      <c r="J164" s="52"/>
      <c r="K164" s="52"/>
      <c r="L164" s="52">
        <v>18000</v>
      </c>
      <c r="M164" s="52"/>
      <c r="N164" s="52"/>
      <c r="O164" s="52">
        <v>18000</v>
      </c>
      <c r="P164" s="156">
        <v>7000</v>
      </c>
      <c r="Q164" s="108" t="s">
        <v>451</v>
      </c>
      <c r="R164" s="162" t="s">
        <v>64</v>
      </c>
      <c r="S164" s="51" t="s">
        <v>65</v>
      </c>
    </row>
    <row r="165" spans="1:19" s="61" customFormat="1" ht="150" customHeight="1">
      <c r="A165" s="52">
        <v>17</v>
      </c>
      <c r="B165" s="52" t="s">
        <v>61</v>
      </c>
      <c r="C165" s="52" t="s">
        <v>452</v>
      </c>
      <c r="D165" s="52" t="s">
        <v>30</v>
      </c>
      <c r="E165" s="52" t="s">
        <v>61</v>
      </c>
      <c r="F165" s="164" t="s">
        <v>434</v>
      </c>
      <c r="G165" s="164" t="s">
        <v>173</v>
      </c>
      <c r="H165" s="175" t="s">
        <v>453</v>
      </c>
      <c r="I165" s="52">
        <v>55000</v>
      </c>
      <c r="J165" s="52"/>
      <c r="K165" s="52"/>
      <c r="L165" s="52">
        <v>55000</v>
      </c>
      <c r="M165" s="52"/>
      <c r="N165" s="52"/>
      <c r="O165" s="52">
        <v>12000</v>
      </c>
      <c r="P165" s="156">
        <v>1000</v>
      </c>
      <c r="Q165" s="108" t="s">
        <v>454</v>
      </c>
      <c r="R165" s="162" t="s">
        <v>64</v>
      </c>
      <c r="S165" s="51" t="s">
        <v>65</v>
      </c>
    </row>
    <row r="166" spans="1:19" s="61" customFormat="1" ht="76.5" customHeight="1">
      <c r="A166" s="52">
        <v>18</v>
      </c>
      <c r="B166" s="52" t="s">
        <v>455</v>
      </c>
      <c r="C166" s="52" t="s">
        <v>711</v>
      </c>
      <c r="D166" s="52" t="s">
        <v>73</v>
      </c>
      <c r="E166" s="52" t="s">
        <v>456</v>
      </c>
      <c r="F166" s="164" t="s">
        <v>457</v>
      </c>
      <c r="G166" s="164" t="s">
        <v>130</v>
      </c>
      <c r="H166" s="52" t="s">
        <v>458</v>
      </c>
      <c r="I166" s="52">
        <v>8000</v>
      </c>
      <c r="J166" s="52"/>
      <c r="K166" s="52"/>
      <c r="L166" s="52">
        <v>8000</v>
      </c>
      <c r="M166" s="52"/>
      <c r="N166" s="52">
        <v>7000</v>
      </c>
      <c r="O166" s="52">
        <v>1000</v>
      </c>
      <c r="P166" s="149">
        <v>500</v>
      </c>
      <c r="Q166" s="149" t="s">
        <v>830</v>
      </c>
      <c r="R166" s="162" t="s">
        <v>459</v>
      </c>
      <c r="S166" s="51" t="s">
        <v>65</v>
      </c>
    </row>
    <row r="167" spans="1:19" s="61" customFormat="1" ht="65.25" customHeight="1">
      <c r="A167" s="52">
        <v>19</v>
      </c>
      <c r="B167" s="52" t="s">
        <v>455</v>
      </c>
      <c r="C167" s="52" t="s">
        <v>460</v>
      </c>
      <c r="D167" s="52" t="s">
        <v>30</v>
      </c>
      <c r="E167" s="52" t="s">
        <v>177</v>
      </c>
      <c r="F167" s="164" t="s">
        <v>418</v>
      </c>
      <c r="G167" s="164" t="s">
        <v>408</v>
      </c>
      <c r="H167" s="52" t="s">
        <v>461</v>
      </c>
      <c r="I167" s="52">
        <v>5000</v>
      </c>
      <c r="J167" s="52"/>
      <c r="K167" s="52"/>
      <c r="L167" s="52">
        <v>5000</v>
      </c>
      <c r="M167" s="52"/>
      <c r="N167" s="52"/>
      <c r="O167" s="52">
        <v>5000</v>
      </c>
      <c r="P167" s="149">
        <v>500</v>
      </c>
      <c r="Q167" s="149" t="s">
        <v>830</v>
      </c>
      <c r="R167" s="162" t="s">
        <v>459</v>
      </c>
      <c r="S167" s="51" t="s">
        <v>65</v>
      </c>
    </row>
    <row r="168" spans="1:19" s="61" customFormat="1" ht="54" customHeight="1">
      <c r="A168" s="52">
        <v>20</v>
      </c>
      <c r="B168" s="51" t="s">
        <v>455</v>
      </c>
      <c r="C168" s="51" t="s">
        <v>462</v>
      </c>
      <c r="D168" s="51" t="s">
        <v>30</v>
      </c>
      <c r="E168" s="51" t="s">
        <v>463</v>
      </c>
      <c r="F168" s="51">
        <v>2018.1</v>
      </c>
      <c r="G168" s="51">
        <v>2018.11</v>
      </c>
      <c r="H168" s="51" t="s">
        <v>712</v>
      </c>
      <c r="I168" s="51">
        <v>1000</v>
      </c>
      <c r="J168" s="51"/>
      <c r="K168" s="51"/>
      <c r="L168" s="51">
        <v>1000</v>
      </c>
      <c r="M168" s="51"/>
      <c r="N168" s="51"/>
      <c r="O168" s="51">
        <v>1000</v>
      </c>
      <c r="P168" s="149">
        <v>0</v>
      </c>
      <c r="Q168" s="149" t="s">
        <v>839</v>
      </c>
      <c r="R168" s="44" t="s">
        <v>459</v>
      </c>
      <c r="S168" s="51" t="s">
        <v>65</v>
      </c>
    </row>
    <row r="169" spans="1:19" s="61" customFormat="1" ht="42" customHeight="1">
      <c r="A169" s="52">
        <v>21</v>
      </c>
      <c r="B169" s="184" t="s">
        <v>464</v>
      </c>
      <c r="C169" s="184" t="s">
        <v>713</v>
      </c>
      <c r="D169" s="184" t="s">
        <v>336</v>
      </c>
      <c r="E169" s="184" t="s">
        <v>465</v>
      </c>
      <c r="F169" s="184">
        <v>2018.3</v>
      </c>
      <c r="G169" s="184">
        <v>2018.11</v>
      </c>
      <c r="H169" s="184" t="s">
        <v>466</v>
      </c>
      <c r="I169" s="184">
        <v>7000</v>
      </c>
      <c r="J169" s="184"/>
      <c r="K169" s="184"/>
      <c r="L169" s="184">
        <v>7000</v>
      </c>
      <c r="M169" s="184"/>
      <c r="N169" s="184"/>
      <c r="O169" s="184">
        <v>7000</v>
      </c>
      <c r="P169" s="128">
        <v>500</v>
      </c>
      <c r="Q169" s="128" t="s">
        <v>467</v>
      </c>
      <c r="R169" s="58" t="s">
        <v>468</v>
      </c>
      <c r="S169" s="51" t="s">
        <v>65</v>
      </c>
    </row>
    <row r="170" spans="1:19" s="61" customFormat="1" ht="47.1" customHeight="1">
      <c r="A170" s="52">
        <v>22</v>
      </c>
      <c r="B170" s="184" t="s">
        <v>464</v>
      </c>
      <c r="C170" s="184" t="s">
        <v>469</v>
      </c>
      <c r="D170" s="184" t="s">
        <v>73</v>
      </c>
      <c r="E170" s="184" t="s">
        <v>465</v>
      </c>
      <c r="F170" s="184">
        <v>2017.1</v>
      </c>
      <c r="G170" s="184">
        <v>2020.12</v>
      </c>
      <c r="H170" s="184" t="s">
        <v>470</v>
      </c>
      <c r="I170" s="184">
        <v>14000</v>
      </c>
      <c r="J170" s="184"/>
      <c r="K170" s="184"/>
      <c r="L170" s="184">
        <v>14000</v>
      </c>
      <c r="M170" s="184"/>
      <c r="N170" s="184">
        <v>6000</v>
      </c>
      <c r="O170" s="184">
        <v>8000</v>
      </c>
      <c r="P170" s="128">
        <v>3000</v>
      </c>
      <c r="Q170" s="128" t="s">
        <v>471</v>
      </c>
      <c r="R170" s="58" t="s">
        <v>468</v>
      </c>
      <c r="S170" s="51" t="s">
        <v>65</v>
      </c>
    </row>
    <row r="171" spans="1:19" s="61" customFormat="1" ht="50.25" customHeight="1">
      <c r="A171" s="52">
        <v>23</v>
      </c>
      <c r="B171" s="184" t="s">
        <v>464</v>
      </c>
      <c r="C171" s="184" t="s">
        <v>472</v>
      </c>
      <c r="D171" s="184" t="s">
        <v>30</v>
      </c>
      <c r="E171" s="184" t="s">
        <v>465</v>
      </c>
      <c r="F171" s="184">
        <v>2018.3</v>
      </c>
      <c r="G171" s="184">
        <v>2018.11</v>
      </c>
      <c r="H171" s="184" t="s">
        <v>466</v>
      </c>
      <c r="I171" s="184">
        <v>8000</v>
      </c>
      <c r="J171" s="184"/>
      <c r="K171" s="184"/>
      <c r="L171" s="184">
        <v>8000</v>
      </c>
      <c r="M171" s="184"/>
      <c r="N171" s="184"/>
      <c r="O171" s="184">
        <v>8000</v>
      </c>
      <c r="P171" s="128">
        <v>500</v>
      </c>
      <c r="Q171" s="128" t="s">
        <v>473</v>
      </c>
      <c r="R171" s="58" t="s">
        <v>468</v>
      </c>
      <c r="S171" s="51" t="s">
        <v>65</v>
      </c>
    </row>
    <row r="172" spans="1:19" s="61" customFormat="1" ht="45.75" customHeight="1">
      <c r="A172" s="52">
        <v>24</v>
      </c>
      <c r="B172" s="51" t="s">
        <v>464</v>
      </c>
      <c r="C172" s="51" t="s">
        <v>474</v>
      </c>
      <c r="D172" s="51" t="s">
        <v>73</v>
      </c>
      <c r="E172" s="184" t="s">
        <v>465</v>
      </c>
      <c r="F172" s="184">
        <v>2017.3</v>
      </c>
      <c r="G172" s="51">
        <v>2018.11</v>
      </c>
      <c r="H172" s="51" t="s">
        <v>475</v>
      </c>
      <c r="I172" s="51">
        <v>12000</v>
      </c>
      <c r="J172" s="51"/>
      <c r="K172" s="51"/>
      <c r="L172" s="51">
        <v>12000</v>
      </c>
      <c r="M172" s="51"/>
      <c r="N172" s="51">
        <v>3000</v>
      </c>
      <c r="O172" s="51">
        <v>9000</v>
      </c>
      <c r="P172" s="125">
        <v>2000</v>
      </c>
      <c r="Q172" s="125" t="s">
        <v>476</v>
      </c>
      <c r="R172" s="58" t="s">
        <v>468</v>
      </c>
      <c r="S172" s="51" t="s">
        <v>65</v>
      </c>
    </row>
    <row r="173" spans="1:19" s="61" customFormat="1" ht="30" customHeight="1">
      <c r="A173" s="52">
        <v>25</v>
      </c>
      <c r="B173" s="51" t="s">
        <v>464</v>
      </c>
      <c r="C173" s="51" t="s">
        <v>716</v>
      </c>
      <c r="D173" s="51" t="s">
        <v>73</v>
      </c>
      <c r="E173" s="184" t="s">
        <v>465</v>
      </c>
      <c r="F173" s="184">
        <v>2017.3</v>
      </c>
      <c r="G173" s="51">
        <v>2018.11</v>
      </c>
      <c r="H173" s="51" t="s">
        <v>477</v>
      </c>
      <c r="I173" s="51">
        <v>6000</v>
      </c>
      <c r="J173" s="51"/>
      <c r="K173" s="51"/>
      <c r="L173" s="51">
        <v>6000</v>
      </c>
      <c r="M173" s="51"/>
      <c r="N173" s="51">
        <v>3000</v>
      </c>
      <c r="O173" s="51">
        <v>3000</v>
      </c>
      <c r="P173" s="125">
        <v>500</v>
      </c>
      <c r="Q173" s="125" t="s">
        <v>478</v>
      </c>
      <c r="R173" s="58" t="s">
        <v>468</v>
      </c>
      <c r="S173" s="51" t="s">
        <v>65</v>
      </c>
    </row>
    <row r="174" spans="1:19" s="61" customFormat="1" ht="42" customHeight="1">
      <c r="A174" s="52">
        <v>26</v>
      </c>
      <c r="B174" s="51" t="s">
        <v>464</v>
      </c>
      <c r="C174" s="51" t="s">
        <v>479</v>
      </c>
      <c r="D174" s="51" t="s">
        <v>73</v>
      </c>
      <c r="E174" s="184" t="s">
        <v>465</v>
      </c>
      <c r="F174" s="185">
        <v>2017.1</v>
      </c>
      <c r="G174" s="51">
        <v>2018.11</v>
      </c>
      <c r="H174" s="51" t="s">
        <v>480</v>
      </c>
      <c r="I174" s="51">
        <v>12000</v>
      </c>
      <c r="J174" s="51"/>
      <c r="K174" s="51"/>
      <c r="L174" s="51">
        <v>12000</v>
      </c>
      <c r="M174" s="51"/>
      <c r="N174" s="51">
        <v>3000</v>
      </c>
      <c r="O174" s="51">
        <v>9000</v>
      </c>
      <c r="P174" s="125">
        <v>3000</v>
      </c>
      <c r="Q174" s="125" t="s">
        <v>481</v>
      </c>
      <c r="R174" s="58" t="s">
        <v>468</v>
      </c>
      <c r="S174" s="51" t="s">
        <v>65</v>
      </c>
    </row>
    <row r="175" spans="1:19" s="61" customFormat="1" ht="30" customHeight="1">
      <c r="A175" s="52">
        <v>27</v>
      </c>
      <c r="B175" s="51" t="s">
        <v>464</v>
      </c>
      <c r="C175" s="51" t="s">
        <v>715</v>
      </c>
      <c r="D175" s="51" t="s">
        <v>30</v>
      </c>
      <c r="E175" s="184" t="s">
        <v>465</v>
      </c>
      <c r="F175" s="184">
        <v>2018.3</v>
      </c>
      <c r="G175" s="51">
        <v>2018.11</v>
      </c>
      <c r="H175" s="51" t="s">
        <v>482</v>
      </c>
      <c r="I175" s="51">
        <v>8000</v>
      </c>
      <c r="J175" s="51"/>
      <c r="K175" s="51"/>
      <c r="L175" s="51">
        <v>8000</v>
      </c>
      <c r="M175" s="51"/>
      <c r="N175" s="51"/>
      <c r="O175" s="51">
        <v>8000</v>
      </c>
      <c r="P175" s="125">
        <v>200</v>
      </c>
      <c r="Q175" s="125" t="s">
        <v>861</v>
      </c>
      <c r="R175" s="58" t="s">
        <v>468</v>
      </c>
      <c r="S175" s="51" t="s">
        <v>65</v>
      </c>
    </row>
    <row r="176" spans="1:19" s="61" customFormat="1" ht="72" customHeight="1">
      <c r="A176" s="52">
        <v>28</v>
      </c>
      <c r="B176" s="51" t="s">
        <v>483</v>
      </c>
      <c r="C176" s="51" t="s">
        <v>714</v>
      </c>
      <c r="D176" s="51" t="s">
        <v>30</v>
      </c>
      <c r="E176" s="51" t="s">
        <v>484</v>
      </c>
      <c r="F176" s="51">
        <v>2018.1</v>
      </c>
      <c r="G176" s="51">
        <v>2018.12</v>
      </c>
      <c r="H176" s="170" t="s">
        <v>889</v>
      </c>
      <c r="I176" s="51">
        <v>1500</v>
      </c>
      <c r="J176" s="51" t="s">
        <v>27</v>
      </c>
      <c r="K176" s="51" t="s">
        <v>27</v>
      </c>
      <c r="L176" s="51">
        <v>1500</v>
      </c>
      <c r="M176" s="51" t="s">
        <v>27</v>
      </c>
      <c r="N176" s="51" t="s">
        <v>27</v>
      </c>
      <c r="O176" s="51">
        <v>1500</v>
      </c>
      <c r="P176" s="149">
        <v>700</v>
      </c>
      <c r="Q176" s="149" t="s">
        <v>485</v>
      </c>
      <c r="R176" s="44" t="s">
        <v>486</v>
      </c>
      <c r="S176" s="51" t="s">
        <v>65</v>
      </c>
    </row>
    <row r="177" spans="1:19" s="61" customFormat="1" ht="40.5" customHeight="1">
      <c r="A177" s="52">
        <v>29</v>
      </c>
      <c r="B177" s="51" t="s">
        <v>483</v>
      </c>
      <c r="C177" s="51" t="s">
        <v>487</v>
      </c>
      <c r="D177" s="51" t="s">
        <v>30</v>
      </c>
      <c r="E177" s="51" t="s">
        <v>488</v>
      </c>
      <c r="F177" s="51">
        <v>2018.2</v>
      </c>
      <c r="G177" s="51">
        <v>2018.12</v>
      </c>
      <c r="H177" s="51" t="s">
        <v>761</v>
      </c>
      <c r="I177" s="51">
        <v>700</v>
      </c>
      <c r="J177" s="51" t="s">
        <v>27</v>
      </c>
      <c r="K177" s="51" t="s">
        <v>27</v>
      </c>
      <c r="L177" s="51">
        <v>700</v>
      </c>
      <c r="M177" s="51" t="s">
        <v>27</v>
      </c>
      <c r="N177" s="51" t="s">
        <v>27</v>
      </c>
      <c r="O177" s="51">
        <v>700</v>
      </c>
      <c r="P177" s="149">
        <v>650</v>
      </c>
      <c r="Q177" s="149" t="s">
        <v>489</v>
      </c>
      <c r="R177" s="44" t="s">
        <v>486</v>
      </c>
      <c r="S177" s="51" t="s">
        <v>65</v>
      </c>
    </row>
    <row r="178" spans="1:19" s="163" customFormat="1" ht="26.25" customHeight="1">
      <c r="A178" s="45" t="s">
        <v>490</v>
      </c>
      <c r="B178" s="45"/>
      <c r="C178" s="45" t="s">
        <v>491</v>
      </c>
      <c r="D178" s="45"/>
      <c r="E178" s="51"/>
      <c r="F178" s="51"/>
      <c r="G178" s="51"/>
      <c r="H178" s="45"/>
      <c r="I178" s="45">
        <f t="shared" ref="I178:P178" si="20">SUM(I179,I189)</f>
        <v>595840</v>
      </c>
      <c r="J178" s="45">
        <f t="shared" si="20"/>
        <v>6240</v>
      </c>
      <c r="K178" s="45">
        <f t="shared" si="20"/>
        <v>75000</v>
      </c>
      <c r="L178" s="45">
        <f t="shared" si="20"/>
        <v>514600</v>
      </c>
      <c r="M178" s="45">
        <f t="shared" si="20"/>
        <v>0</v>
      </c>
      <c r="N178" s="45">
        <f t="shared" si="20"/>
        <v>86500</v>
      </c>
      <c r="O178" s="45">
        <f t="shared" si="20"/>
        <v>77990</v>
      </c>
      <c r="P178" s="144">
        <f t="shared" si="20"/>
        <v>10828</v>
      </c>
      <c r="Q178" s="149"/>
      <c r="R178" s="43"/>
      <c r="S178" s="51"/>
    </row>
    <row r="179" spans="1:19" s="163" customFormat="1" ht="20.25" customHeight="1">
      <c r="A179" s="45" t="s">
        <v>23</v>
      </c>
      <c r="B179" s="45"/>
      <c r="C179" s="45" t="s">
        <v>492</v>
      </c>
      <c r="D179" s="45"/>
      <c r="E179" s="51"/>
      <c r="F179" s="51"/>
      <c r="G179" s="51"/>
      <c r="H179" s="45"/>
      <c r="I179" s="45">
        <f t="shared" ref="I179:P179" si="21">SUM(I180:I188)</f>
        <v>343190</v>
      </c>
      <c r="J179" s="45">
        <f t="shared" si="21"/>
        <v>2390</v>
      </c>
      <c r="K179" s="45">
        <f t="shared" si="21"/>
        <v>12000</v>
      </c>
      <c r="L179" s="45">
        <f t="shared" si="21"/>
        <v>328800</v>
      </c>
      <c r="M179" s="45">
        <f t="shared" si="21"/>
        <v>0</v>
      </c>
      <c r="N179" s="45">
        <f t="shared" si="21"/>
        <v>86500</v>
      </c>
      <c r="O179" s="45">
        <f t="shared" si="21"/>
        <v>44190</v>
      </c>
      <c r="P179" s="144">
        <f t="shared" si="21"/>
        <v>7020</v>
      </c>
      <c r="Q179" s="149"/>
      <c r="R179" s="43"/>
      <c r="S179" s="51"/>
    </row>
    <row r="180" spans="1:19" s="163" customFormat="1" ht="47.25" customHeight="1">
      <c r="A180" s="51">
        <v>1</v>
      </c>
      <c r="B180" s="51" t="s">
        <v>111</v>
      </c>
      <c r="C180" s="51" t="s">
        <v>493</v>
      </c>
      <c r="D180" s="51" t="s">
        <v>30</v>
      </c>
      <c r="E180" s="51" t="s">
        <v>494</v>
      </c>
      <c r="F180" s="51">
        <v>2018.8</v>
      </c>
      <c r="G180" s="51">
        <v>2020.8</v>
      </c>
      <c r="H180" s="51" t="s">
        <v>495</v>
      </c>
      <c r="I180" s="51">
        <v>20000</v>
      </c>
      <c r="J180" s="51"/>
      <c r="K180" s="51"/>
      <c r="L180" s="51">
        <v>20000</v>
      </c>
      <c r="M180" s="51"/>
      <c r="N180" s="51"/>
      <c r="O180" s="51">
        <v>5000</v>
      </c>
      <c r="P180" s="145">
        <v>0</v>
      </c>
      <c r="Q180" s="146" t="s">
        <v>853</v>
      </c>
      <c r="R180" s="46" t="s">
        <v>115</v>
      </c>
      <c r="S180" s="51" t="s">
        <v>85</v>
      </c>
    </row>
    <row r="181" spans="1:19" s="68" customFormat="1" ht="58.5" customHeight="1">
      <c r="A181" s="51">
        <v>2</v>
      </c>
      <c r="B181" s="51" t="s">
        <v>496</v>
      </c>
      <c r="C181" s="52" t="s">
        <v>497</v>
      </c>
      <c r="D181" s="52" t="s">
        <v>30</v>
      </c>
      <c r="E181" s="52" t="s">
        <v>193</v>
      </c>
      <c r="F181" s="51">
        <v>2018.6</v>
      </c>
      <c r="G181" s="51">
        <v>2019.12</v>
      </c>
      <c r="H181" s="52" t="s">
        <v>498</v>
      </c>
      <c r="I181" s="52">
        <v>1000</v>
      </c>
      <c r="J181" s="52">
        <v>1000</v>
      </c>
      <c r="K181" s="52"/>
      <c r="L181" s="52"/>
      <c r="M181" s="52"/>
      <c r="N181" s="52"/>
      <c r="O181" s="52">
        <v>500</v>
      </c>
      <c r="P181" s="149">
        <v>0</v>
      </c>
      <c r="Q181" s="149" t="s">
        <v>499</v>
      </c>
      <c r="R181" s="44" t="s">
        <v>500</v>
      </c>
      <c r="S181" s="51" t="s">
        <v>85</v>
      </c>
    </row>
    <row r="182" spans="1:19" s="163" customFormat="1" ht="66" customHeight="1">
      <c r="A182" s="51">
        <v>3</v>
      </c>
      <c r="B182" s="51" t="s">
        <v>496</v>
      </c>
      <c r="C182" s="51" t="s">
        <v>501</v>
      </c>
      <c r="D182" s="51" t="s">
        <v>50</v>
      </c>
      <c r="E182" s="51" t="s">
        <v>502</v>
      </c>
      <c r="F182" s="51">
        <v>2018.1</v>
      </c>
      <c r="G182" s="51">
        <v>2020.12</v>
      </c>
      <c r="H182" s="51" t="s">
        <v>503</v>
      </c>
      <c r="I182" s="51">
        <v>15000</v>
      </c>
      <c r="J182" s="51"/>
      <c r="K182" s="51"/>
      <c r="L182" s="51">
        <v>15000</v>
      </c>
      <c r="M182" s="51"/>
      <c r="N182" s="51"/>
      <c r="O182" s="51">
        <v>3000</v>
      </c>
      <c r="P182" s="149">
        <v>0</v>
      </c>
      <c r="Q182" s="149" t="s">
        <v>504</v>
      </c>
      <c r="R182" s="44" t="s">
        <v>505</v>
      </c>
      <c r="S182" s="51" t="s">
        <v>85</v>
      </c>
    </row>
    <row r="183" spans="1:19" s="163" customFormat="1" ht="51.95" customHeight="1">
      <c r="A183" s="51">
        <v>4</v>
      </c>
      <c r="B183" s="51" t="s">
        <v>496</v>
      </c>
      <c r="C183" s="51" t="s">
        <v>717</v>
      </c>
      <c r="D183" s="51" t="s">
        <v>30</v>
      </c>
      <c r="E183" s="51" t="s">
        <v>506</v>
      </c>
      <c r="F183" s="164" t="s">
        <v>434</v>
      </c>
      <c r="G183" s="164" t="s">
        <v>507</v>
      </c>
      <c r="H183" s="51" t="s">
        <v>508</v>
      </c>
      <c r="I183" s="51">
        <v>200000</v>
      </c>
      <c r="J183" s="51"/>
      <c r="K183" s="51"/>
      <c r="L183" s="51">
        <v>200000</v>
      </c>
      <c r="M183" s="51"/>
      <c r="N183" s="51"/>
      <c r="O183" s="51">
        <v>20000</v>
      </c>
      <c r="P183" s="149">
        <v>0</v>
      </c>
      <c r="Q183" s="149" t="s">
        <v>862</v>
      </c>
      <c r="R183" s="44" t="s">
        <v>505</v>
      </c>
      <c r="S183" s="51" t="s">
        <v>85</v>
      </c>
    </row>
    <row r="184" spans="1:19" s="163" customFormat="1" ht="50.25" customHeight="1">
      <c r="A184" s="51">
        <v>5</v>
      </c>
      <c r="B184" s="52" t="s">
        <v>61</v>
      </c>
      <c r="C184" s="52" t="s">
        <v>509</v>
      </c>
      <c r="D184" s="52" t="s">
        <v>73</v>
      </c>
      <c r="E184" s="52" t="s">
        <v>61</v>
      </c>
      <c r="F184" s="164" t="s">
        <v>510</v>
      </c>
      <c r="G184" s="164" t="s">
        <v>434</v>
      </c>
      <c r="H184" s="52" t="s">
        <v>718</v>
      </c>
      <c r="I184" s="52">
        <v>60000</v>
      </c>
      <c r="J184" s="52"/>
      <c r="K184" s="52">
        <v>12000</v>
      </c>
      <c r="L184" s="52">
        <v>48000</v>
      </c>
      <c r="M184" s="52"/>
      <c r="N184" s="52">
        <v>53000</v>
      </c>
      <c r="O184" s="52">
        <v>7000</v>
      </c>
      <c r="P184" s="149">
        <v>4000</v>
      </c>
      <c r="Q184" s="149" t="s">
        <v>511</v>
      </c>
      <c r="R184" s="46" t="s">
        <v>64</v>
      </c>
      <c r="S184" s="51" t="s">
        <v>65</v>
      </c>
    </row>
    <row r="185" spans="1:19" s="163" customFormat="1" ht="42.75" customHeight="1">
      <c r="A185" s="51">
        <v>6</v>
      </c>
      <c r="B185" s="52" t="s">
        <v>61</v>
      </c>
      <c r="C185" s="52" t="s">
        <v>512</v>
      </c>
      <c r="D185" s="52" t="s">
        <v>73</v>
      </c>
      <c r="E185" s="52" t="s">
        <v>61</v>
      </c>
      <c r="F185" s="164" t="s">
        <v>513</v>
      </c>
      <c r="G185" s="164" t="s">
        <v>408</v>
      </c>
      <c r="H185" s="52" t="s">
        <v>719</v>
      </c>
      <c r="I185" s="52">
        <v>30000</v>
      </c>
      <c r="J185" s="52"/>
      <c r="K185" s="52"/>
      <c r="L185" s="52">
        <v>30000</v>
      </c>
      <c r="M185" s="52"/>
      <c r="N185" s="52">
        <v>25000</v>
      </c>
      <c r="O185" s="52">
        <v>5000</v>
      </c>
      <c r="P185" s="149">
        <v>2500</v>
      </c>
      <c r="Q185" s="149" t="s">
        <v>511</v>
      </c>
      <c r="R185" s="46" t="s">
        <v>64</v>
      </c>
      <c r="S185" s="51" t="s">
        <v>65</v>
      </c>
    </row>
    <row r="186" spans="1:19" s="61" customFormat="1" ht="51.75" customHeight="1">
      <c r="A186" s="51">
        <v>7</v>
      </c>
      <c r="B186" s="51" t="s">
        <v>455</v>
      </c>
      <c r="C186" s="51" t="s">
        <v>514</v>
      </c>
      <c r="D186" s="51" t="s">
        <v>73</v>
      </c>
      <c r="E186" s="51" t="s">
        <v>61</v>
      </c>
      <c r="F186" s="51">
        <v>2017.1</v>
      </c>
      <c r="G186" s="51">
        <v>2019.12</v>
      </c>
      <c r="H186" s="51" t="s">
        <v>515</v>
      </c>
      <c r="I186" s="51">
        <v>15000</v>
      </c>
      <c r="J186" s="51"/>
      <c r="K186" s="51"/>
      <c r="L186" s="51">
        <v>15000</v>
      </c>
      <c r="M186" s="51"/>
      <c r="N186" s="51">
        <v>8500</v>
      </c>
      <c r="O186" s="51">
        <v>1500</v>
      </c>
      <c r="P186" s="149">
        <v>300</v>
      </c>
      <c r="Q186" s="149" t="s">
        <v>830</v>
      </c>
      <c r="R186" s="44" t="s">
        <v>459</v>
      </c>
      <c r="S186" s="51" t="s">
        <v>65</v>
      </c>
    </row>
    <row r="187" spans="1:19" s="163" customFormat="1" ht="32.1" customHeight="1">
      <c r="A187" s="51">
        <v>8</v>
      </c>
      <c r="B187" s="51" t="s">
        <v>516</v>
      </c>
      <c r="C187" s="51" t="s">
        <v>517</v>
      </c>
      <c r="D187" s="51" t="s">
        <v>50</v>
      </c>
      <c r="E187" s="51" t="s">
        <v>96</v>
      </c>
      <c r="F187" s="51">
        <v>2018.1</v>
      </c>
      <c r="G187" s="51">
        <v>2018.12</v>
      </c>
      <c r="H187" s="51" t="s">
        <v>518</v>
      </c>
      <c r="I187" s="51">
        <v>740</v>
      </c>
      <c r="J187" s="51">
        <v>520</v>
      </c>
      <c r="K187" s="51"/>
      <c r="L187" s="51">
        <v>220</v>
      </c>
      <c r="M187" s="51"/>
      <c r="N187" s="51"/>
      <c r="O187" s="51">
        <v>740</v>
      </c>
      <c r="P187" s="64">
        <v>220</v>
      </c>
      <c r="Q187" s="64" t="s">
        <v>841</v>
      </c>
      <c r="R187" s="44" t="s">
        <v>519</v>
      </c>
      <c r="S187" s="51" t="s">
        <v>520</v>
      </c>
    </row>
    <row r="188" spans="1:19" s="163" customFormat="1" ht="80.25" customHeight="1">
      <c r="A188" s="51">
        <v>9</v>
      </c>
      <c r="B188" s="51" t="s">
        <v>516</v>
      </c>
      <c r="C188" s="51" t="s">
        <v>521</v>
      </c>
      <c r="D188" s="51" t="s">
        <v>50</v>
      </c>
      <c r="E188" s="170" t="s">
        <v>522</v>
      </c>
      <c r="F188" s="51">
        <v>2018.1</v>
      </c>
      <c r="G188" s="51">
        <v>2018.8</v>
      </c>
      <c r="H188" s="51" t="s">
        <v>523</v>
      </c>
      <c r="I188" s="51">
        <v>1450</v>
      </c>
      <c r="J188" s="51">
        <v>870</v>
      </c>
      <c r="K188" s="51"/>
      <c r="L188" s="51">
        <v>580</v>
      </c>
      <c r="M188" s="51"/>
      <c r="N188" s="51"/>
      <c r="O188" s="51">
        <v>1450</v>
      </c>
      <c r="P188" s="64">
        <v>0</v>
      </c>
      <c r="Q188" s="64" t="s">
        <v>853</v>
      </c>
      <c r="R188" s="44" t="s">
        <v>519</v>
      </c>
      <c r="S188" s="51" t="s">
        <v>520</v>
      </c>
    </row>
    <row r="189" spans="1:19" s="163" customFormat="1" ht="19.5" customHeight="1">
      <c r="A189" s="45" t="s">
        <v>25</v>
      </c>
      <c r="B189" s="45"/>
      <c r="C189" s="45" t="s">
        <v>524</v>
      </c>
      <c r="D189" s="45"/>
      <c r="E189" s="51"/>
      <c r="F189" s="51"/>
      <c r="G189" s="51"/>
      <c r="H189" s="45"/>
      <c r="I189" s="45">
        <f t="shared" ref="I189:P189" si="22">SUM(I190:I196)</f>
        <v>252650</v>
      </c>
      <c r="J189" s="45">
        <f t="shared" si="22"/>
        <v>3850</v>
      </c>
      <c r="K189" s="45">
        <f t="shared" si="22"/>
        <v>63000</v>
      </c>
      <c r="L189" s="45">
        <f t="shared" si="22"/>
        <v>185800</v>
      </c>
      <c r="M189" s="45">
        <f t="shared" si="22"/>
        <v>0</v>
      </c>
      <c r="N189" s="45">
        <f t="shared" si="22"/>
        <v>0</v>
      </c>
      <c r="O189" s="45">
        <f t="shared" si="22"/>
        <v>33800</v>
      </c>
      <c r="P189" s="144">
        <f t="shared" si="22"/>
        <v>3808</v>
      </c>
      <c r="Q189" s="124"/>
      <c r="R189" s="43"/>
      <c r="S189" s="51"/>
    </row>
    <row r="190" spans="1:19" s="163" customFormat="1" ht="106.5" customHeight="1">
      <c r="A190" s="51">
        <v>1</v>
      </c>
      <c r="B190" s="51" t="s">
        <v>525</v>
      </c>
      <c r="C190" s="51" t="s">
        <v>876</v>
      </c>
      <c r="D190" s="51" t="s">
        <v>30</v>
      </c>
      <c r="E190" s="51" t="s">
        <v>526</v>
      </c>
      <c r="F190" s="51">
        <v>2018.11</v>
      </c>
      <c r="G190" s="51">
        <v>2020.12</v>
      </c>
      <c r="H190" s="51" t="s">
        <v>763</v>
      </c>
      <c r="I190" s="51">
        <v>100000</v>
      </c>
      <c r="J190" s="51"/>
      <c r="K190" s="51">
        <v>60000</v>
      </c>
      <c r="L190" s="51">
        <v>40000</v>
      </c>
      <c r="M190" s="51"/>
      <c r="N190" s="51"/>
      <c r="O190" s="51">
        <v>10000</v>
      </c>
      <c r="P190" s="146">
        <v>0</v>
      </c>
      <c r="Q190" s="146" t="s">
        <v>863</v>
      </c>
      <c r="R190" s="44" t="s">
        <v>527</v>
      </c>
      <c r="S190" s="51" t="s">
        <v>65</v>
      </c>
    </row>
    <row r="191" spans="1:19" s="163" customFormat="1" ht="82.5" customHeight="1">
      <c r="A191" s="51">
        <v>2</v>
      </c>
      <c r="B191" s="51" t="s">
        <v>528</v>
      </c>
      <c r="C191" s="51" t="s">
        <v>529</v>
      </c>
      <c r="D191" s="51" t="s">
        <v>30</v>
      </c>
      <c r="E191" s="51" t="s">
        <v>528</v>
      </c>
      <c r="F191" s="51">
        <v>2018.1</v>
      </c>
      <c r="G191" s="51">
        <v>2020.12</v>
      </c>
      <c r="H191" s="51" t="s">
        <v>530</v>
      </c>
      <c r="I191" s="51">
        <v>100000</v>
      </c>
      <c r="J191" s="51"/>
      <c r="K191" s="51"/>
      <c r="L191" s="51">
        <v>100000</v>
      </c>
      <c r="M191" s="51"/>
      <c r="N191" s="51"/>
      <c r="O191" s="51">
        <v>10000</v>
      </c>
      <c r="P191" s="64">
        <v>1078</v>
      </c>
      <c r="Q191" s="146" t="s">
        <v>864</v>
      </c>
      <c r="R191" s="44" t="s">
        <v>531</v>
      </c>
      <c r="S191" s="51" t="s">
        <v>92</v>
      </c>
    </row>
    <row r="192" spans="1:19" s="163" customFormat="1" ht="71.25" customHeight="1">
      <c r="A192" s="51">
        <v>3</v>
      </c>
      <c r="B192" s="51" t="s">
        <v>532</v>
      </c>
      <c r="C192" s="51" t="s">
        <v>720</v>
      </c>
      <c r="D192" s="51" t="s">
        <v>30</v>
      </c>
      <c r="E192" s="51" t="s">
        <v>533</v>
      </c>
      <c r="F192" s="51">
        <v>2018.3</v>
      </c>
      <c r="G192" s="51">
        <v>2018.12</v>
      </c>
      <c r="H192" s="51" t="s">
        <v>534</v>
      </c>
      <c r="I192" s="51">
        <v>3000</v>
      </c>
      <c r="J192" s="51"/>
      <c r="K192" s="51">
        <v>3000</v>
      </c>
      <c r="L192" s="51"/>
      <c r="M192" s="51"/>
      <c r="N192" s="51"/>
      <c r="O192" s="51">
        <v>3000</v>
      </c>
      <c r="P192" s="64">
        <v>0</v>
      </c>
      <c r="Q192" s="64" t="s">
        <v>865</v>
      </c>
      <c r="R192" s="44" t="s">
        <v>535</v>
      </c>
      <c r="S192" s="51" t="s">
        <v>92</v>
      </c>
    </row>
    <row r="193" spans="1:19" s="163" customFormat="1" ht="74.25" customHeight="1">
      <c r="A193" s="51">
        <v>4</v>
      </c>
      <c r="B193" s="51" t="s">
        <v>391</v>
      </c>
      <c r="C193" s="51" t="s">
        <v>721</v>
      </c>
      <c r="D193" s="51" t="s">
        <v>30</v>
      </c>
      <c r="E193" s="51" t="s">
        <v>396</v>
      </c>
      <c r="F193" s="51">
        <v>2018.3</v>
      </c>
      <c r="G193" s="51">
        <v>2020.12</v>
      </c>
      <c r="H193" s="51" t="s">
        <v>536</v>
      </c>
      <c r="I193" s="51">
        <v>2800</v>
      </c>
      <c r="J193" s="51"/>
      <c r="K193" s="51"/>
      <c r="L193" s="51">
        <v>2800</v>
      </c>
      <c r="M193" s="51"/>
      <c r="N193" s="51"/>
      <c r="O193" s="51">
        <v>2000</v>
      </c>
      <c r="P193" s="64">
        <v>1500</v>
      </c>
      <c r="Q193" s="64" t="s">
        <v>841</v>
      </c>
      <c r="R193" s="44" t="s">
        <v>392</v>
      </c>
      <c r="S193" s="51" t="s">
        <v>92</v>
      </c>
    </row>
    <row r="194" spans="1:19" s="163" customFormat="1" ht="29.1" customHeight="1">
      <c r="A194" s="51">
        <v>5</v>
      </c>
      <c r="B194" s="51" t="s">
        <v>391</v>
      </c>
      <c r="C194" s="51" t="s">
        <v>537</v>
      </c>
      <c r="D194" s="51" t="s">
        <v>30</v>
      </c>
      <c r="E194" s="51" t="s">
        <v>396</v>
      </c>
      <c r="F194" s="51">
        <v>2018.2</v>
      </c>
      <c r="G194" s="51">
        <v>2020.12</v>
      </c>
      <c r="H194" s="51" t="s">
        <v>538</v>
      </c>
      <c r="I194" s="51">
        <v>3850</v>
      </c>
      <c r="J194" s="51">
        <v>3850</v>
      </c>
      <c r="K194" s="51"/>
      <c r="L194" s="51"/>
      <c r="M194" s="51"/>
      <c r="N194" s="51"/>
      <c r="O194" s="51">
        <v>1800</v>
      </c>
      <c r="P194" s="64">
        <v>700</v>
      </c>
      <c r="Q194" s="64" t="s">
        <v>841</v>
      </c>
      <c r="R194" s="44" t="s">
        <v>392</v>
      </c>
      <c r="S194" s="51" t="s">
        <v>70</v>
      </c>
    </row>
    <row r="195" spans="1:19" s="163" customFormat="1" ht="50.25" customHeight="1">
      <c r="A195" s="51">
        <v>6</v>
      </c>
      <c r="B195" s="51" t="s">
        <v>539</v>
      </c>
      <c r="C195" s="51" t="s">
        <v>540</v>
      </c>
      <c r="D195" s="51" t="s">
        <v>30</v>
      </c>
      <c r="E195" s="51" t="s">
        <v>541</v>
      </c>
      <c r="F195" s="51">
        <v>2018.1</v>
      </c>
      <c r="G195" s="51">
        <v>2020.12</v>
      </c>
      <c r="H195" s="51" t="s">
        <v>542</v>
      </c>
      <c r="I195" s="51">
        <v>40000</v>
      </c>
      <c r="J195" s="51"/>
      <c r="K195" s="51"/>
      <c r="L195" s="51">
        <v>40000</v>
      </c>
      <c r="M195" s="51"/>
      <c r="N195" s="51"/>
      <c r="O195" s="51">
        <v>4000</v>
      </c>
      <c r="P195" s="64">
        <v>30</v>
      </c>
      <c r="Q195" s="64" t="s">
        <v>866</v>
      </c>
      <c r="R195" s="44" t="s">
        <v>543</v>
      </c>
      <c r="S195" s="51" t="s">
        <v>92</v>
      </c>
    </row>
    <row r="196" spans="1:19" s="163" customFormat="1" ht="60.75" customHeight="1">
      <c r="A196" s="51">
        <v>7</v>
      </c>
      <c r="B196" s="51" t="s">
        <v>51</v>
      </c>
      <c r="C196" s="51" t="s">
        <v>544</v>
      </c>
      <c r="D196" s="51" t="s">
        <v>30</v>
      </c>
      <c r="E196" s="51" t="s">
        <v>51</v>
      </c>
      <c r="F196" s="51">
        <v>2018.1</v>
      </c>
      <c r="G196" s="51">
        <v>2018.12</v>
      </c>
      <c r="H196" s="51" t="s">
        <v>545</v>
      </c>
      <c r="I196" s="51">
        <v>3000</v>
      </c>
      <c r="J196" s="51"/>
      <c r="K196" s="51"/>
      <c r="L196" s="51">
        <v>3000</v>
      </c>
      <c r="M196" s="51"/>
      <c r="N196" s="51"/>
      <c r="O196" s="51">
        <v>3000</v>
      </c>
      <c r="P196" s="64">
        <v>500</v>
      </c>
      <c r="Q196" s="64" t="s">
        <v>620</v>
      </c>
      <c r="R196" s="44" t="s">
        <v>546</v>
      </c>
      <c r="S196" s="51" t="s">
        <v>70</v>
      </c>
    </row>
    <row r="197" spans="1:19" s="163" customFormat="1" ht="16.5" customHeight="1">
      <c r="A197" s="45" t="s">
        <v>34</v>
      </c>
      <c r="B197" s="45"/>
      <c r="C197" s="45" t="s">
        <v>547</v>
      </c>
      <c r="D197" s="45"/>
      <c r="E197" s="51"/>
      <c r="F197" s="51"/>
      <c r="G197" s="51"/>
      <c r="H197" s="45"/>
      <c r="I197" s="45"/>
      <c r="J197" s="45"/>
      <c r="K197" s="45"/>
      <c r="L197" s="45"/>
      <c r="M197" s="45"/>
      <c r="N197" s="45"/>
      <c r="O197" s="45"/>
      <c r="P197" s="124"/>
      <c r="Q197" s="124"/>
      <c r="R197" s="43"/>
      <c r="S197" s="51"/>
    </row>
    <row r="198" spans="1:19" s="163" customFormat="1" ht="25.5" customHeight="1">
      <c r="A198" s="45" t="s">
        <v>548</v>
      </c>
      <c r="B198" s="45"/>
      <c r="C198" s="45" t="s">
        <v>780</v>
      </c>
      <c r="D198" s="45"/>
      <c r="E198" s="45"/>
      <c r="F198" s="45"/>
      <c r="G198" s="45"/>
      <c r="H198" s="45"/>
      <c r="I198" s="45">
        <f t="shared" ref="I198:P198" si="23">SUM(I199,I207,I212)</f>
        <v>103451</v>
      </c>
      <c r="J198" s="45">
        <f t="shared" si="23"/>
        <v>17820</v>
      </c>
      <c r="K198" s="45">
        <f t="shared" si="23"/>
        <v>0</v>
      </c>
      <c r="L198" s="45">
        <f t="shared" si="23"/>
        <v>85631</v>
      </c>
      <c r="M198" s="45">
        <f t="shared" si="23"/>
        <v>0</v>
      </c>
      <c r="N198" s="45">
        <f t="shared" si="23"/>
        <v>1800</v>
      </c>
      <c r="O198" s="45">
        <f t="shared" si="23"/>
        <v>42500</v>
      </c>
      <c r="P198" s="144">
        <f t="shared" si="23"/>
        <v>6276</v>
      </c>
      <c r="Q198" s="124"/>
      <c r="R198" s="43"/>
      <c r="S198" s="51"/>
    </row>
    <row r="199" spans="1:19" s="163" customFormat="1" ht="19.5" customHeight="1">
      <c r="A199" s="45" t="s">
        <v>23</v>
      </c>
      <c r="B199" s="45"/>
      <c r="C199" s="45" t="s">
        <v>549</v>
      </c>
      <c r="D199" s="45"/>
      <c r="E199" s="45"/>
      <c r="F199" s="45"/>
      <c r="G199" s="45"/>
      <c r="H199" s="45"/>
      <c r="I199" s="45">
        <f>SUM(I200:I206)</f>
        <v>25000</v>
      </c>
      <c r="J199" s="45">
        <f t="shared" ref="J199:P199" si="24">SUM(J200:J206)</f>
        <v>5200</v>
      </c>
      <c r="K199" s="45">
        <f t="shared" si="24"/>
        <v>0</v>
      </c>
      <c r="L199" s="45">
        <f t="shared" si="24"/>
        <v>19800</v>
      </c>
      <c r="M199" s="45">
        <f t="shared" si="24"/>
        <v>0</v>
      </c>
      <c r="N199" s="45">
        <f t="shared" si="24"/>
        <v>1800</v>
      </c>
      <c r="O199" s="45">
        <f t="shared" si="24"/>
        <v>20200</v>
      </c>
      <c r="P199" s="144">
        <f t="shared" si="24"/>
        <v>5176</v>
      </c>
      <c r="Q199" s="124"/>
      <c r="R199" s="43"/>
      <c r="S199" s="51"/>
    </row>
    <row r="200" spans="1:19" s="163" customFormat="1" ht="39" customHeight="1">
      <c r="A200" s="51">
        <v>1</v>
      </c>
      <c r="B200" s="51" t="s">
        <v>550</v>
      </c>
      <c r="C200" s="51" t="s">
        <v>551</v>
      </c>
      <c r="D200" s="51" t="s">
        <v>30</v>
      </c>
      <c r="E200" s="51" t="s">
        <v>552</v>
      </c>
      <c r="F200" s="51">
        <v>2018.1</v>
      </c>
      <c r="G200" s="51">
        <v>2018.12</v>
      </c>
      <c r="H200" s="51" t="s">
        <v>553</v>
      </c>
      <c r="I200" s="51">
        <v>2000</v>
      </c>
      <c r="J200" s="51">
        <v>2000</v>
      </c>
      <c r="K200" s="51"/>
      <c r="L200" s="51"/>
      <c r="M200" s="51"/>
      <c r="N200" s="51"/>
      <c r="O200" s="51">
        <v>2000</v>
      </c>
      <c r="P200" s="64">
        <v>500</v>
      </c>
      <c r="Q200" s="64" t="s">
        <v>867</v>
      </c>
      <c r="R200" s="44" t="s">
        <v>554</v>
      </c>
      <c r="S200" s="51" t="s">
        <v>70</v>
      </c>
    </row>
    <row r="201" spans="1:19" s="163" customFormat="1" ht="43.5" customHeight="1">
      <c r="A201" s="51">
        <v>2</v>
      </c>
      <c r="B201" s="51" t="s">
        <v>550</v>
      </c>
      <c r="C201" s="51" t="s">
        <v>555</v>
      </c>
      <c r="D201" s="51" t="s">
        <v>30</v>
      </c>
      <c r="E201" s="51" t="s">
        <v>556</v>
      </c>
      <c r="F201" s="51">
        <v>2018.1</v>
      </c>
      <c r="G201" s="51">
        <v>2018.12</v>
      </c>
      <c r="H201" s="51" t="s">
        <v>722</v>
      </c>
      <c r="I201" s="51">
        <v>1800</v>
      </c>
      <c r="J201" s="51">
        <v>1800</v>
      </c>
      <c r="K201" s="51"/>
      <c r="L201" s="51"/>
      <c r="M201" s="51"/>
      <c r="N201" s="51"/>
      <c r="O201" s="51">
        <v>1800</v>
      </c>
      <c r="P201" s="64">
        <v>520</v>
      </c>
      <c r="Q201" s="64" t="s">
        <v>615</v>
      </c>
      <c r="R201" s="44" t="s">
        <v>554</v>
      </c>
      <c r="S201" s="51" t="s">
        <v>70</v>
      </c>
    </row>
    <row r="202" spans="1:19" s="163" customFormat="1" ht="32.1" customHeight="1">
      <c r="A202" s="51">
        <v>3</v>
      </c>
      <c r="B202" s="51" t="s">
        <v>550</v>
      </c>
      <c r="C202" s="51" t="s">
        <v>632</v>
      </c>
      <c r="D202" s="51" t="s">
        <v>30</v>
      </c>
      <c r="E202" s="51" t="s">
        <v>557</v>
      </c>
      <c r="F202" s="51">
        <v>2018.1</v>
      </c>
      <c r="G202" s="51">
        <v>2018.12</v>
      </c>
      <c r="H202" s="51" t="s">
        <v>558</v>
      </c>
      <c r="I202" s="51">
        <v>800</v>
      </c>
      <c r="J202" s="51">
        <v>800</v>
      </c>
      <c r="K202" s="51"/>
      <c r="L202" s="51"/>
      <c r="M202" s="51"/>
      <c r="N202" s="51"/>
      <c r="O202" s="51">
        <v>800</v>
      </c>
      <c r="P202" s="64">
        <v>200</v>
      </c>
      <c r="Q202" s="64" t="s">
        <v>615</v>
      </c>
      <c r="R202" s="44" t="s">
        <v>554</v>
      </c>
      <c r="S202" s="51" t="s">
        <v>70</v>
      </c>
    </row>
    <row r="203" spans="1:19" s="163" customFormat="1" ht="44.1" customHeight="1">
      <c r="A203" s="51">
        <v>4</v>
      </c>
      <c r="B203" s="51" t="s">
        <v>550</v>
      </c>
      <c r="C203" s="51" t="s">
        <v>723</v>
      </c>
      <c r="D203" s="51" t="s">
        <v>30</v>
      </c>
      <c r="E203" s="51" t="s">
        <v>559</v>
      </c>
      <c r="F203" s="51">
        <v>2018.1</v>
      </c>
      <c r="G203" s="51">
        <v>2018.12</v>
      </c>
      <c r="H203" s="51" t="s">
        <v>560</v>
      </c>
      <c r="I203" s="51">
        <v>600</v>
      </c>
      <c r="J203" s="51">
        <v>600</v>
      </c>
      <c r="K203" s="51"/>
      <c r="L203" s="51"/>
      <c r="M203" s="51"/>
      <c r="N203" s="51"/>
      <c r="O203" s="51">
        <v>600</v>
      </c>
      <c r="P203" s="64">
        <v>156</v>
      </c>
      <c r="Q203" s="64" t="s">
        <v>616</v>
      </c>
      <c r="R203" s="44" t="s">
        <v>554</v>
      </c>
      <c r="S203" s="51" t="s">
        <v>70</v>
      </c>
    </row>
    <row r="204" spans="1:19" s="163" customFormat="1" ht="30" customHeight="1">
      <c r="A204" s="51">
        <v>5</v>
      </c>
      <c r="B204" s="51" t="s">
        <v>550</v>
      </c>
      <c r="C204" s="51" t="s">
        <v>726</v>
      </c>
      <c r="D204" s="51" t="s">
        <v>30</v>
      </c>
      <c r="E204" s="51" t="s">
        <v>561</v>
      </c>
      <c r="F204" s="51">
        <v>2018.7</v>
      </c>
      <c r="G204" s="51">
        <v>2020.7</v>
      </c>
      <c r="H204" s="51" t="s">
        <v>562</v>
      </c>
      <c r="I204" s="51">
        <v>10000</v>
      </c>
      <c r="J204" s="51"/>
      <c r="K204" s="51"/>
      <c r="L204" s="51">
        <v>10000</v>
      </c>
      <c r="M204" s="51"/>
      <c r="N204" s="51"/>
      <c r="O204" s="51">
        <v>7000</v>
      </c>
      <c r="P204" s="64">
        <v>1800</v>
      </c>
      <c r="Q204" s="64" t="s">
        <v>617</v>
      </c>
      <c r="R204" s="44" t="s">
        <v>554</v>
      </c>
      <c r="S204" s="51" t="s">
        <v>70</v>
      </c>
    </row>
    <row r="205" spans="1:19" s="163" customFormat="1" ht="40.5" customHeight="1">
      <c r="A205" s="51">
        <v>6</v>
      </c>
      <c r="B205" s="51" t="s">
        <v>550</v>
      </c>
      <c r="C205" s="52" t="s">
        <v>725</v>
      </c>
      <c r="D205" s="51" t="s">
        <v>30</v>
      </c>
      <c r="E205" s="52" t="s">
        <v>563</v>
      </c>
      <c r="F205" s="51">
        <v>2018.1</v>
      </c>
      <c r="G205" s="51">
        <v>2018.12</v>
      </c>
      <c r="H205" s="51" t="s">
        <v>564</v>
      </c>
      <c r="I205" s="52">
        <v>800</v>
      </c>
      <c r="J205" s="52"/>
      <c r="K205" s="52"/>
      <c r="L205" s="52">
        <v>800</v>
      </c>
      <c r="M205" s="52"/>
      <c r="N205" s="52"/>
      <c r="O205" s="52">
        <v>800</v>
      </c>
      <c r="P205" s="108">
        <v>200</v>
      </c>
      <c r="Q205" s="108" t="s">
        <v>618</v>
      </c>
      <c r="R205" s="44" t="s">
        <v>554</v>
      </c>
      <c r="S205" s="51" t="s">
        <v>70</v>
      </c>
    </row>
    <row r="206" spans="1:19" s="163" customFormat="1" ht="33.950000000000003" customHeight="1">
      <c r="A206" s="51">
        <v>7</v>
      </c>
      <c r="B206" s="51" t="s">
        <v>550</v>
      </c>
      <c r="C206" s="52" t="s">
        <v>724</v>
      </c>
      <c r="D206" s="51" t="s">
        <v>73</v>
      </c>
      <c r="E206" s="52" t="s">
        <v>565</v>
      </c>
      <c r="F206" s="51">
        <v>2017.9</v>
      </c>
      <c r="G206" s="51">
        <v>2018.12</v>
      </c>
      <c r="H206" s="52" t="s">
        <v>727</v>
      </c>
      <c r="I206" s="52">
        <v>9000</v>
      </c>
      <c r="J206" s="52"/>
      <c r="K206" s="52"/>
      <c r="L206" s="52">
        <v>9000</v>
      </c>
      <c r="M206" s="52"/>
      <c r="N206" s="52">
        <v>1800</v>
      </c>
      <c r="O206" s="52">
        <v>7200</v>
      </c>
      <c r="P206" s="108">
        <v>1800</v>
      </c>
      <c r="Q206" s="108" t="s">
        <v>619</v>
      </c>
      <c r="R206" s="44" t="s">
        <v>554</v>
      </c>
      <c r="S206" s="51" t="s">
        <v>70</v>
      </c>
    </row>
    <row r="207" spans="1:19" s="163" customFormat="1" ht="16.5" customHeight="1">
      <c r="A207" s="45" t="s">
        <v>25</v>
      </c>
      <c r="B207" s="45"/>
      <c r="C207" s="45" t="s">
        <v>566</v>
      </c>
      <c r="D207" s="45"/>
      <c r="E207" s="45"/>
      <c r="F207" s="45"/>
      <c r="G207" s="45"/>
      <c r="H207" s="45"/>
      <c r="I207" s="45">
        <f t="shared" ref="I207:P207" si="25">SUM(I208:I211)</f>
        <v>51997</v>
      </c>
      <c r="J207" s="45">
        <f t="shared" si="25"/>
        <v>11500</v>
      </c>
      <c r="K207" s="45">
        <f t="shared" si="25"/>
        <v>0</v>
      </c>
      <c r="L207" s="45">
        <f t="shared" si="25"/>
        <v>40497</v>
      </c>
      <c r="M207" s="45">
        <f t="shared" si="25"/>
        <v>0</v>
      </c>
      <c r="N207" s="45">
        <f t="shared" si="25"/>
        <v>0</v>
      </c>
      <c r="O207" s="45">
        <f t="shared" si="25"/>
        <v>14500</v>
      </c>
      <c r="P207" s="144">
        <f t="shared" si="25"/>
        <v>1100</v>
      </c>
      <c r="Q207" s="124"/>
      <c r="R207" s="44"/>
      <c r="S207" s="51"/>
    </row>
    <row r="208" spans="1:19" s="163" customFormat="1" ht="55.5" customHeight="1">
      <c r="A208" s="51">
        <v>1</v>
      </c>
      <c r="B208" s="51" t="s">
        <v>567</v>
      </c>
      <c r="C208" s="51" t="s">
        <v>568</v>
      </c>
      <c r="D208" s="51" t="s">
        <v>30</v>
      </c>
      <c r="E208" s="51" t="s">
        <v>270</v>
      </c>
      <c r="F208" s="51">
        <v>2018.2</v>
      </c>
      <c r="G208" s="51">
        <v>2020.12</v>
      </c>
      <c r="H208" s="51" t="s">
        <v>569</v>
      </c>
      <c r="I208" s="51">
        <v>23710</v>
      </c>
      <c r="J208" s="51">
        <v>5000</v>
      </c>
      <c r="K208" s="51"/>
      <c r="L208" s="51">
        <f t="shared" ref="L208:L211" si="26">I208-J208</f>
        <v>18710</v>
      </c>
      <c r="M208" s="51"/>
      <c r="N208" s="51"/>
      <c r="O208" s="51">
        <v>7000</v>
      </c>
      <c r="P208" s="64">
        <v>450</v>
      </c>
      <c r="Q208" s="64" t="s">
        <v>570</v>
      </c>
      <c r="R208" s="44" t="s">
        <v>571</v>
      </c>
      <c r="S208" s="51" t="s">
        <v>572</v>
      </c>
    </row>
    <row r="209" spans="1:19" s="163" customFormat="1" ht="37.5" customHeight="1">
      <c r="A209" s="51">
        <v>2</v>
      </c>
      <c r="B209" s="51" t="s">
        <v>567</v>
      </c>
      <c r="C209" s="51" t="s">
        <v>573</v>
      </c>
      <c r="D209" s="51" t="s">
        <v>30</v>
      </c>
      <c r="E209" s="51" t="s">
        <v>275</v>
      </c>
      <c r="F209" s="51">
        <v>2018.2</v>
      </c>
      <c r="G209" s="51">
        <v>2020.12</v>
      </c>
      <c r="H209" s="51" t="s">
        <v>574</v>
      </c>
      <c r="I209" s="51">
        <v>19368</v>
      </c>
      <c r="J209" s="51">
        <v>5000</v>
      </c>
      <c r="K209" s="51"/>
      <c r="L209" s="51">
        <f t="shared" si="26"/>
        <v>14368</v>
      </c>
      <c r="M209" s="51"/>
      <c r="N209" s="51"/>
      <c r="O209" s="51">
        <v>5000</v>
      </c>
      <c r="P209" s="64">
        <v>400</v>
      </c>
      <c r="Q209" s="64" t="s">
        <v>570</v>
      </c>
      <c r="R209" s="44" t="s">
        <v>571</v>
      </c>
      <c r="S209" s="51" t="s">
        <v>572</v>
      </c>
    </row>
    <row r="210" spans="1:19" s="163" customFormat="1" ht="45" customHeight="1">
      <c r="A210" s="51">
        <v>3</v>
      </c>
      <c r="B210" s="51" t="s">
        <v>567</v>
      </c>
      <c r="C210" s="51" t="s">
        <v>575</v>
      </c>
      <c r="D210" s="51" t="s">
        <v>30</v>
      </c>
      <c r="E210" s="51" t="s">
        <v>576</v>
      </c>
      <c r="F210" s="51">
        <v>2018.3</v>
      </c>
      <c r="G210" s="51">
        <v>2020.12</v>
      </c>
      <c r="H210" s="51" t="s">
        <v>577</v>
      </c>
      <c r="I210" s="51">
        <v>7719</v>
      </c>
      <c r="J210" s="51">
        <v>1200</v>
      </c>
      <c r="K210" s="51"/>
      <c r="L210" s="51">
        <f t="shared" si="26"/>
        <v>6519</v>
      </c>
      <c r="M210" s="51"/>
      <c r="N210" s="51"/>
      <c r="O210" s="51">
        <v>2000</v>
      </c>
      <c r="P210" s="64">
        <v>250</v>
      </c>
      <c r="Q210" s="64" t="s">
        <v>570</v>
      </c>
      <c r="R210" s="44" t="s">
        <v>571</v>
      </c>
      <c r="S210" s="51" t="s">
        <v>572</v>
      </c>
    </row>
    <row r="211" spans="1:19" s="163" customFormat="1" ht="51" customHeight="1">
      <c r="A211" s="51">
        <v>4</v>
      </c>
      <c r="B211" s="51" t="s">
        <v>567</v>
      </c>
      <c r="C211" s="51" t="s">
        <v>578</v>
      </c>
      <c r="D211" s="51" t="s">
        <v>30</v>
      </c>
      <c r="E211" s="51" t="s">
        <v>212</v>
      </c>
      <c r="F211" s="51">
        <v>2018.9</v>
      </c>
      <c r="G211" s="51">
        <v>2019.12</v>
      </c>
      <c r="H211" s="51" t="s">
        <v>579</v>
      </c>
      <c r="I211" s="51">
        <v>1200</v>
      </c>
      <c r="J211" s="51">
        <v>300</v>
      </c>
      <c r="K211" s="51"/>
      <c r="L211" s="51">
        <f t="shared" si="26"/>
        <v>900</v>
      </c>
      <c r="M211" s="51"/>
      <c r="N211" s="51"/>
      <c r="O211" s="51">
        <v>500</v>
      </c>
      <c r="P211" s="64">
        <v>0</v>
      </c>
      <c r="Q211" s="64" t="s">
        <v>580</v>
      </c>
      <c r="R211" s="44" t="s">
        <v>571</v>
      </c>
      <c r="S211" s="51" t="s">
        <v>572</v>
      </c>
    </row>
    <row r="212" spans="1:19" s="163" customFormat="1" ht="21" customHeight="1">
      <c r="A212" s="45" t="s">
        <v>34</v>
      </c>
      <c r="B212" s="45"/>
      <c r="C212" s="45" t="s">
        <v>581</v>
      </c>
      <c r="D212" s="45"/>
      <c r="E212" s="45"/>
      <c r="F212" s="45"/>
      <c r="G212" s="45"/>
      <c r="H212" s="45"/>
      <c r="I212" s="45">
        <f>SUM(I213:I215)</f>
        <v>26454</v>
      </c>
      <c r="J212" s="45">
        <f t="shared" ref="J212:O212" si="27">SUM(J213:J215)</f>
        <v>1120</v>
      </c>
      <c r="K212" s="45">
        <f t="shared" si="27"/>
        <v>0</v>
      </c>
      <c r="L212" s="45">
        <f t="shared" si="27"/>
        <v>25334</v>
      </c>
      <c r="M212" s="45">
        <f t="shared" si="27"/>
        <v>0</v>
      </c>
      <c r="N212" s="45">
        <f t="shared" si="27"/>
        <v>0</v>
      </c>
      <c r="O212" s="45">
        <f t="shared" si="27"/>
        <v>7800</v>
      </c>
      <c r="P212" s="124"/>
      <c r="Q212" s="124"/>
      <c r="R212" s="43"/>
      <c r="S212" s="51"/>
    </row>
    <row r="213" spans="1:19" s="163" customFormat="1" ht="33.950000000000003" customHeight="1">
      <c r="A213" s="51">
        <v>1</v>
      </c>
      <c r="B213" s="51" t="s">
        <v>582</v>
      </c>
      <c r="C213" s="51" t="s">
        <v>634</v>
      </c>
      <c r="D213" s="51" t="s">
        <v>336</v>
      </c>
      <c r="E213" s="51" t="s">
        <v>583</v>
      </c>
      <c r="F213" s="51">
        <v>2018.5</v>
      </c>
      <c r="G213" s="51">
        <v>2019.12</v>
      </c>
      <c r="H213" s="51" t="s">
        <v>584</v>
      </c>
      <c r="I213" s="51">
        <v>1454</v>
      </c>
      <c r="J213" s="51">
        <v>1120</v>
      </c>
      <c r="K213" s="51"/>
      <c r="L213" s="51">
        <f>I213-J213</f>
        <v>334</v>
      </c>
      <c r="M213" s="51"/>
      <c r="N213" s="51"/>
      <c r="O213" s="51">
        <v>800</v>
      </c>
      <c r="P213" s="64">
        <v>0</v>
      </c>
      <c r="Q213" s="64" t="s">
        <v>839</v>
      </c>
      <c r="R213" s="44" t="s">
        <v>585</v>
      </c>
      <c r="S213" s="51" t="s">
        <v>92</v>
      </c>
    </row>
    <row r="214" spans="1:19" s="163" customFormat="1" ht="77.25" customHeight="1">
      <c r="A214" s="51">
        <v>2</v>
      </c>
      <c r="B214" s="51" t="s">
        <v>582</v>
      </c>
      <c r="C214" s="51" t="s">
        <v>586</v>
      </c>
      <c r="D214" s="52" t="s">
        <v>30</v>
      </c>
      <c r="E214" s="52" t="s">
        <v>587</v>
      </c>
      <c r="F214" s="51">
        <v>2018.9</v>
      </c>
      <c r="G214" s="51">
        <v>2020.12</v>
      </c>
      <c r="H214" s="52" t="s">
        <v>764</v>
      </c>
      <c r="I214" s="52">
        <v>13000</v>
      </c>
      <c r="J214" s="52"/>
      <c r="K214" s="52"/>
      <c r="L214" s="52">
        <v>13000</v>
      </c>
      <c r="M214" s="52"/>
      <c r="N214" s="52"/>
      <c r="O214" s="52">
        <v>4000</v>
      </c>
      <c r="P214" s="108">
        <v>0</v>
      </c>
      <c r="Q214" s="108" t="s">
        <v>839</v>
      </c>
      <c r="R214" s="44" t="s">
        <v>585</v>
      </c>
      <c r="S214" s="51" t="s">
        <v>92</v>
      </c>
    </row>
    <row r="215" spans="1:19" s="163" customFormat="1" ht="59.25" customHeight="1">
      <c r="A215" s="51">
        <v>3</v>
      </c>
      <c r="B215" s="51" t="s">
        <v>582</v>
      </c>
      <c r="C215" s="52" t="s">
        <v>633</v>
      </c>
      <c r="D215" s="52" t="s">
        <v>30</v>
      </c>
      <c r="E215" s="52" t="s">
        <v>588</v>
      </c>
      <c r="F215" s="51">
        <v>2018.9</v>
      </c>
      <c r="G215" s="51">
        <v>2020.12</v>
      </c>
      <c r="H215" s="52" t="s">
        <v>589</v>
      </c>
      <c r="I215" s="52">
        <v>12000</v>
      </c>
      <c r="J215" s="52"/>
      <c r="K215" s="52"/>
      <c r="L215" s="52">
        <v>12000</v>
      </c>
      <c r="M215" s="51"/>
      <c r="N215" s="51"/>
      <c r="O215" s="51">
        <v>3000</v>
      </c>
      <c r="P215" s="64">
        <v>0</v>
      </c>
      <c r="Q215" s="64" t="s">
        <v>839</v>
      </c>
      <c r="R215" s="44" t="s">
        <v>585</v>
      </c>
      <c r="S215" s="51" t="s">
        <v>92</v>
      </c>
    </row>
    <row r="216" spans="1:19" s="163" customFormat="1" ht="20.100000000000001" customHeight="1">
      <c r="A216" s="45" t="s">
        <v>44</v>
      </c>
      <c r="B216" s="45"/>
      <c r="C216" s="45" t="s">
        <v>590</v>
      </c>
      <c r="D216" s="45"/>
      <c r="E216" s="45"/>
      <c r="F216" s="45"/>
      <c r="G216" s="45"/>
      <c r="H216" s="45"/>
      <c r="I216" s="45"/>
      <c r="J216" s="45"/>
      <c r="K216" s="45"/>
      <c r="L216" s="45"/>
      <c r="M216" s="45"/>
      <c r="N216" s="45"/>
      <c r="O216" s="45"/>
      <c r="P216" s="124"/>
      <c r="Q216" s="124"/>
      <c r="R216" s="43"/>
      <c r="S216" s="51"/>
    </row>
    <row r="217" spans="1:19" s="163" customFormat="1" ht="10.5" customHeight="1">
      <c r="A217" s="51"/>
      <c r="B217" s="52"/>
      <c r="C217" s="52"/>
      <c r="D217" s="52"/>
      <c r="E217" s="52"/>
      <c r="F217" s="51"/>
      <c r="G217" s="51"/>
      <c r="H217" s="52"/>
      <c r="I217" s="52"/>
      <c r="J217" s="52"/>
      <c r="K217" s="52"/>
      <c r="L217" s="52"/>
      <c r="M217" s="52"/>
      <c r="N217" s="52"/>
      <c r="O217" s="52"/>
      <c r="P217" s="108"/>
      <c r="Q217" s="108"/>
      <c r="R217" s="44"/>
      <c r="S217" s="51"/>
    </row>
    <row r="218" spans="1:19" s="163" customFormat="1" ht="16.5" customHeight="1">
      <c r="A218" s="45" t="s">
        <v>46</v>
      </c>
      <c r="B218" s="45"/>
      <c r="C218" s="45" t="s">
        <v>591</v>
      </c>
      <c r="D218" s="45"/>
      <c r="E218" s="45"/>
      <c r="F218" s="45"/>
      <c r="G218" s="45"/>
      <c r="H218" s="45"/>
      <c r="I218" s="45"/>
      <c r="J218" s="45"/>
      <c r="K218" s="45"/>
      <c r="L218" s="45"/>
      <c r="M218" s="45"/>
      <c r="N218" s="45"/>
      <c r="O218" s="45"/>
      <c r="P218" s="124"/>
      <c r="Q218" s="124"/>
      <c r="R218" s="43"/>
      <c r="S218" s="51"/>
    </row>
    <row r="219" spans="1:19" s="163" customFormat="1" ht="11.25">
      <c r="A219" s="51"/>
      <c r="B219" s="51"/>
      <c r="C219" s="51"/>
      <c r="D219" s="51"/>
      <c r="E219" s="51"/>
      <c r="F219" s="51"/>
      <c r="G219" s="51"/>
      <c r="H219" s="51"/>
      <c r="I219" s="51"/>
      <c r="J219" s="51"/>
      <c r="K219" s="51"/>
      <c r="L219" s="51"/>
      <c r="M219" s="51"/>
      <c r="N219" s="51"/>
      <c r="O219" s="51"/>
      <c r="P219" s="64"/>
      <c r="Q219" s="64"/>
      <c r="R219" s="43"/>
      <c r="S219" s="51"/>
    </row>
    <row r="220" spans="1:19" s="163" customFormat="1" ht="29.25" customHeight="1">
      <c r="A220" s="45" t="s">
        <v>48</v>
      </c>
      <c r="B220" s="45"/>
      <c r="C220" s="45" t="s">
        <v>592</v>
      </c>
      <c r="D220" s="45"/>
      <c r="E220" s="45"/>
      <c r="F220" s="45"/>
      <c r="G220" s="45"/>
      <c r="H220" s="45"/>
      <c r="I220" s="45"/>
      <c r="J220" s="45"/>
      <c r="K220" s="45"/>
      <c r="L220" s="45"/>
      <c r="M220" s="45"/>
      <c r="N220" s="45"/>
      <c r="O220" s="45"/>
      <c r="P220" s="124"/>
      <c r="Q220" s="124"/>
      <c r="R220" s="43"/>
      <c r="S220" s="51"/>
    </row>
    <row r="221" spans="1:19" s="163" customFormat="1" ht="11.25">
      <c r="A221" s="51"/>
      <c r="B221" s="51"/>
      <c r="C221" s="51"/>
      <c r="D221" s="51"/>
      <c r="E221" s="51"/>
      <c r="F221" s="51"/>
      <c r="G221" s="51"/>
      <c r="H221" s="51"/>
      <c r="I221" s="51"/>
      <c r="J221" s="51"/>
      <c r="K221" s="51"/>
      <c r="L221" s="51"/>
      <c r="M221" s="51"/>
      <c r="N221" s="51"/>
      <c r="O221" s="51"/>
      <c r="P221" s="64"/>
      <c r="Q221" s="64"/>
      <c r="R221" s="43"/>
      <c r="S221" s="51"/>
    </row>
    <row r="222" spans="1:19" s="163" customFormat="1" ht="24.75" customHeight="1">
      <c r="A222" s="45" t="s">
        <v>593</v>
      </c>
      <c r="B222" s="45"/>
      <c r="C222" s="45" t="s">
        <v>594</v>
      </c>
      <c r="D222" s="45"/>
      <c r="E222" s="45"/>
      <c r="F222" s="45"/>
      <c r="G222" s="45"/>
      <c r="H222" s="45"/>
      <c r="I222" s="45">
        <f t="shared" ref="I222:P222" si="28">SUM(I223:I225)</f>
        <v>12500</v>
      </c>
      <c r="J222" s="45">
        <f t="shared" si="28"/>
        <v>7500</v>
      </c>
      <c r="K222" s="45">
        <f t="shared" si="28"/>
        <v>0</v>
      </c>
      <c r="L222" s="45">
        <f t="shared" si="28"/>
        <v>0</v>
      </c>
      <c r="M222" s="45">
        <f t="shared" si="28"/>
        <v>5000</v>
      </c>
      <c r="N222" s="45">
        <f t="shared" si="28"/>
        <v>0</v>
      </c>
      <c r="O222" s="45">
        <f t="shared" si="28"/>
        <v>5500</v>
      </c>
      <c r="P222" s="144">
        <f t="shared" si="28"/>
        <v>0</v>
      </c>
      <c r="Q222" s="124"/>
      <c r="R222" s="43"/>
      <c r="S222" s="51"/>
    </row>
    <row r="223" spans="1:19" s="176" customFormat="1" ht="73.5" customHeight="1">
      <c r="A223" s="51">
        <v>1</v>
      </c>
      <c r="B223" s="51" t="s">
        <v>595</v>
      </c>
      <c r="C223" s="51" t="s">
        <v>596</v>
      </c>
      <c r="D223" s="51" t="s">
        <v>30</v>
      </c>
      <c r="E223" s="51" t="s">
        <v>597</v>
      </c>
      <c r="F223" s="51">
        <v>2018.1</v>
      </c>
      <c r="G223" s="51" t="s">
        <v>130</v>
      </c>
      <c r="H223" s="51" t="s">
        <v>765</v>
      </c>
      <c r="I223" s="51">
        <v>500</v>
      </c>
      <c r="J223" s="51">
        <v>500</v>
      </c>
      <c r="K223" s="51"/>
      <c r="L223" s="51"/>
      <c r="M223" s="51"/>
      <c r="N223" s="51"/>
      <c r="O223" s="51">
        <v>500</v>
      </c>
      <c r="P223" s="149">
        <v>0</v>
      </c>
      <c r="Q223" s="149" t="s">
        <v>598</v>
      </c>
      <c r="R223" s="44" t="s">
        <v>599</v>
      </c>
      <c r="S223" s="51" t="s">
        <v>70</v>
      </c>
    </row>
    <row r="224" spans="1:19" s="176" customFormat="1" ht="52.5" customHeight="1">
      <c r="A224" s="51">
        <v>2</v>
      </c>
      <c r="B224" s="51" t="s">
        <v>600</v>
      </c>
      <c r="C224" s="51" t="s">
        <v>601</v>
      </c>
      <c r="D224" s="51" t="s">
        <v>30</v>
      </c>
      <c r="E224" s="51" t="s">
        <v>602</v>
      </c>
      <c r="F224" s="51">
        <v>2018.5</v>
      </c>
      <c r="G224" s="51">
        <v>2018.12</v>
      </c>
      <c r="H224" s="51" t="s">
        <v>603</v>
      </c>
      <c r="I224" s="51">
        <v>3000</v>
      </c>
      <c r="J224" s="51">
        <v>3000</v>
      </c>
      <c r="K224" s="51"/>
      <c r="L224" s="51"/>
      <c r="M224" s="51"/>
      <c r="N224" s="51"/>
      <c r="O224" s="51">
        <v>3000</v>
      </c>
      <c r="P224" s="64">
        <v>0</v>
      </c>
      <c r="Q224" s="64" t="s">
        <v>868</v>
      </c>
      <c r="R224" s="44" t="s">
        <v>604</v>
      </c>
      <c r="S224" s="51" t="s">
        <v>70</v>
      </c>
    </row>
    <row r="225" spans="1:19" s="177" customFormat="1" ht="33" customHeight="1">
      <c r="A225" s="51">
        <v>3</v>
      </c>
      <c r="B225" s="51" t="s">
        <v>326</v>
      </c>
      <c r="C225" s="51" t="s">
        <v>605</v>
      </c>
      <c r="D225" s="51" t="s">
        <v>30</v>
      </c>
      <c r="E225" s="51" t="s">
        <v>606</v>
      </c>
      <c r="F225" s="51">
        <v>2018.6</v>
      </c>
      <c r="G225" s="51">
        <v>2020.12</v>
      </c>
      <c r="H225" s="51" t="s">
        <v>607</v>
      </c>
      <c r="I225" s="51">
        <v>9000</v>
      </c>
      <c r="J225" s="51">
        <v>4000</v>
      </c>
      <c r="K225" s="51"/>
      <c r="L225" s="51"/>
      <c r="M225" s="51">
        <v>5000</v>
      </c>
      <c r="N225" s="51"/>
      <c r="O225" s="51">
        <v>2000</v>
      </c>
      <c r="P225" s="146">
        <v>0</v>
      </c>
      <c r="Q225" s="146" t="s">
        <v>839</v>
      </c>
      <c r="R225" s="51" t="s">
        <v>329</v>
      </c>
      <c r="S225" s="51" t="s">
        <v>70</v>
      </c>
    </row>
    <row r="226" spans="1:19" s="61" customFormat="1" ht="11.25">
      <c r="D226" s="186"/>
      <c r="P226" s="157"/>
      <c r="Q226" s="158"/>
    </row>
    <row r="227" spans="1:19" s="191" customFormat="1" ht="14.25">
      <c r="A227" s="187"/>
      <c r="B227" s="188"/>
      <c r="C227" s="188"/>
      <c r="D227" s="188"/>
      <c r="E227" s="62"/>
      <c r="F227" s="189"/>
      <c r="G227" s="189"/>
      <c r="H227" s="188"/>
      <c r="I227" s="188"/>
      <c r="J227" s="62"/>
      <c r="K227" s="62"/>
      <c r="L227" s="62"/>
      <c r="M227" s="62"/>
      <c r="N227" s="62"/>
      <c r="O227" s="62"/>
      <c r="P227" s="159"/>
      <c r="Q227" s="158"/>
      <c r="R227" s="190"/>
      <c r="S227" s="190"/>
    </row>
    <row r="228" spans="1:19" s="63" customFormat="1">
      <c r="P228" s="126"/>
      <c r="Q228" s="160"/>
    </row>
    <row r="229" spans="1:19" s="63" customFormat="1">
      <c r="P229" s="126"/>
      <c r="Q229" s="160"/>
    </row>
    <row r="230" spans="1:19" s="63" customFormat="1">
      <c r="P230" s="126"/>
      <c r="Q230" s="160"/>
    </row>
    <row r="231" spans="1:19" s="63" customFormat="1">
      <c r="P231" s="126"/>
      <c r="Q231" s="160"/>
    </row>
    <row r="232" spans="1:19" s="63" customFormat="1">
      <c r="P232" s="126"/>
      <c r="Q232" s="160"/>
    </row>
    <row r="233" spans="1:19" s="63" customFormat="1">
      <c r="P233" s="126"/>
      <c r="Q233" s="160"/>
    </row>
    <row r="234" spans="1:19" s="63" customFormat="1">
      <c r="P234" s="126"/>
      <c r="Q234" s="160"/>
    </row>
    <row r="235" spans="1:19" s="63" customFormat="1">
      <c r="P235" s="126"/>
      <c r="Q235" s="160"/>
    </row>
    <row r="236" spans="1:19" s="63" customFormat="1">
      <c r="P236" s="126"/>
      <c r="Q236" s="160"/>
    </row>
    <row r="237" spans="1:19" s="63" customFormat="1">
      <c r="P237" s="126"/>
      <c r="Q237" s="160"/>
    </row>
    <row r="238" spans="1:19" s="63" customFormat="1">
      <c r="P238" s="126"/>
      <c r="Q238" s="160"/>
    </row>
    <row r="239" spans="1:19" s="63" customFormat="1">
      <c r="P239" s="126"/>
      <c r="Q239" s="160"/>
    </row>
    <row r="240" spans="1:19" s="63" customFormat="1">
      <c r="P240" s="126"/>
      <c r="Q240" s="160"/>
    </row>
    <row r="241" spans="16:17" s="63" customFormat="1">
      <c r="P241" s="126"/>
      <c r="Q241" s="160"/>
    </row>
    <row r="242" spans="16:17" s="63" customFormat="1">
      <c r="P242" s="126"/>
      <c r="Q242" s="160"/>
    </row>
    <row r="243" spans="16:17" s="63" customFormat="1">
      <c r="P243" s="126"/>
      <c r="Q243" s="160"/>
    </row>
    <row r="244" spans="16:17" s="63" customFormat="1">
      <c r="P244" s="126"/>
      <c r="Q244" s="160"/>
    </row>
    <row r="245" spans="16:17" s="63" customFormat="1">
      <c r="P245" s="126"/>
      <c r="Q245" s="160"/>
    </row>
    <row r="246" spans="16:17" s="63" customFormat="1">
      <c r="P246" s="126"/>
      <c r="Q246" s="160"/>
    </row>
    <row r="247" spans="16:17" s="63" customFormat="1">
      <c r="P247" s="126"/>
      <c r="Q247" s="160"/>
    </row>
    <row r="248" spans="16:17" s="63" customFormat="1">
      <c r="P248" s="126"/>
      <c r="Q248" s="160"/>
    </row>
    <row r="249" spans="16:17" s="63" customFormat="1">
      <c r="P249" s="126"/>
      <c r="Q249" s="160"/>
    </row>
  </sheetData>
  <autoFilter ref="B1:F227">
    <filterColumn colId="0"/>
  </autoFilter>
  <mergeCells count="17">
    <mergeCell ref="O4:Q4"/>
    <mergeCell ref="A2:S2"/>
    <mergeCell ref="A3:E3"/>
    <mergeCell ref="O3:S3"/>
    <mergeCell ref="A4:A5"/>
    <mergeCell ref="B4:B5"/>
    <mergeCell ref="C4:C5"/>
    <mergeCell ref="D4:D5"/>
    <mergeCell ref="E4:E5"/>
    <mergeCell ref="F4:F5"/>
    <mergeCell ref="R4:R5"/>
    <mergeCell ref="S4:S5"/>
    <mergeCell ref="G4:G5"/>
    <mergeCell ref="H4:H5"/>
    <mergeCell ref="I4:I5"/>
    <mergeCell ref="J4:M4"/>
    <mergeCell ref="N4:N5"/>
  </mergeCells>
  <phoneticPr fontId="2" type="noConversion"/>
  <pageMargins left="0.11811023622047245" right="0.11811023622047245" top="0.74803149606299213" bottom="0.74803149606299213" header="0.31496062992125984" footer="0.31496062992125984"/>
  <pageSetup paperSize="9" orientation="landscape" verticalDpi="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7</vt:i4>
      </vt:variant>
    </vt:vector>
  </HeadingPairs>
  <TitlesOfParts>
    <vt:vector size="15" baseType="lpstr">
      <vt:lpstr>汇总表</vt:lpstr>
      <vt:lpstr>责任单位</vt:lpstr>
      <vt:lpstr>进度好</vt:lpstr>
      <vt:lpstr>提前开工建设</vt:lpstr>
      <vt:lpstr>达到时序进度</vt:lpstr>
      <vt:lpstr>未达到时序进度</vt:lpstr>
      <vt:lpstr>应开未开</vt:lpstr>
      <vt:lpstr>项目表</vt:lpstr>
      <vt:lpstr>达到时序进度!Print_Titles</vt:lpstr>
      <vt:lpstr>进度好!Print_Titles</vt:lpstr>
      <vt:lpstr>提前开工建设!Print_Titles</vt:lpstr>
      <vt:lpstr>未达到时序进度!Print_Titles</vt:lpstr>
      <vt:lpstr>项目表!Print_Titles</vt:lpstr>
      <vt:lpstr>应开未开!Print_Titles</vt:lpstr>
      <vt:lpstr>责任单位!Print_Titles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2018-04-12T03:29:17Z</cp:lastPrinted>
  <dcterms:created xsi:type="dcterms:W3CDTF">2018-03-26T08:44:38Z</dcterms:created>
  <dcterms:modified xsi:type="dcterms:W3CDTF">2018-04-12T06:47:01Z</dcterms:modified>
</cp:coreProperties>
</file>